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kolodziejski\Desktop\"/>
    </mc:Choice>
  </mc:AlternateContent>
  <bookViews>
    <workbookView xWindow="0" yWindow="0" windowWidth="15340" windowHeight="8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A70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4" i="1"/>
  <c r="A43" i="1"/>
  <c r="A42" i="1"/>
  <c r="A41" i="1"/>
  <c r="A39" i="1"/>
  <c r="A38" i="1"/>
  <c r="A37" i="1"/>
  <c r="A36" i="1"/>
  <c r="A35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6" i="1"/>
  <c r="A15" i="1"/>
  <c r="A14" i="1"/>
  <c r="A13" i="1"/>
  <c r="A12" i="1"/>
  <c r="A11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<sst xmlns="http://schemas.openxmlformats.org/spreadsheetml/2006/main" count="89" uniqueCount="88">
  <si>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</si>
  <si>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</si>
  <si>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</si>
  <si>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</si>
  <si>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</si>
  <si>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</si>
  <si>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</si>
  <si>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</si>
  <si>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</si>
  <si>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</si>
  <si>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</si>
  <si>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</si>
  <si>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</si>
  <si>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</si>
  <si>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</si>
  <si>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</si>
  <si>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</si>
  <si>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</si>
  <si>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</si>
  <si>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</si>
  <si>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</si>
  <si>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</si>
  <si>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</si>
  <si>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</si>
  <si>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</si>
  <si>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</si>
  <si>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</si>
  <si>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</si>
  <si>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</si>
  <si>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</si>
  <si>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</si>
  <si>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</si>
  <si>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</si>
  <si>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</si>
  <si>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</si>
  <si>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</si>
  <si>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</si>
  <si>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</si>
  <si>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</si>
  <si>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</si>
  <si>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</si>
  <si>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</si>
  <si>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</si>
  <si>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</si>
  <si>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</si>
  <si>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</si>
  <si>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</si>
  <si>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</si>
  <si>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</si>
  <si>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</si>
  <si>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</si>
  <si>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</si>
  <si>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</si>
  <si>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</si>
  <si>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</si>
  <si>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</si>
  <si>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gm. Kołbaskowo</t>
  </si>
  <si>
    <t>gm. Nowe Warpno</t>
  </si>
  <si>
    <t>gm. Police</t>
  </si>
  <si>
    <t>Powiat pyrzycki</t>
  </si>
  <si>
    <t>gm. Bielice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</si>
  <si>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</si>
  <si>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</si>
  <si>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</si>
  <si>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</si>
  <si>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</si>
  <si>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</si>
  <si>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</si>
  <si>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</si>
  <si>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</si>
  <si>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</si>
  <si>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</si>
  <si>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</si>
  <si>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</si>
  <si>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</si>
  <si>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</si>
  <si>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</si>
  <si>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</si>
  <si>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</si>
  <si>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</si>
  <si>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</si>
  <si>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</si>
  <si>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</si>
  <si>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</si>
  <si>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</si>
  <si>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</si>
  <si>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Suma</t>
  </si>
  <si>
    <t>kwartalny meldunek o stanie rejestru wyborców z obszaru właściwości Komisarza Wyborczego w Szczecinie. Stan na dzień 30 czerwca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</si>
</sst>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workbookViewId="0">
      <selection sqref="A1:Q1"/>
    </sheetView>
  </sheetViews>
  <sheetFormatPr defaultRowHeight="14.5" x14ac:dyDescent="0.35"/>
  <cols>
    <col min="1" max="1" width="13.453125" customWidth="1"/>
    <col min="2" max="2" width="23.81640625" customWidth="1"/>
    <col min="3" max="3" width="12.453125" customWidth="1"/>
    <col min="4" max="4" width="15.1796875" customWidth="1"/>
    <col min="5" max="5" width="18.7265625" customWidth="1"/>
    <col min="6" max="6" width="19.90625" customWidth="1"/>
    <col min="7" max="7" width="32.453125" customWidth="1"/>
    <col min="8" max="8" width="27.81640625" customWidth="1"/>
    <col min="9" max="9" width="27.26953125" customWidth="1"/>
    <col min="10" max="10" width="26.7265625" customWidth="1"/>
    <col min="11" max="11" width="27.26953125" customWidth="1"/>
    <col min="12" max="12" width="46.08984375" customWidth="1"/>
    <col min="13" max="13" width="32.08984375" customWidth="1"/>
    <col min="14" max="14" width="28.7265625" customWidth="1"/>
    <col min="15" max="15" width="30.453125" customWidth="1"/>
    <col min="16" max="16" width="34.90625" customWidth="1"/>
    <col min="17" max="17" width="32.1796875" customWidth="1"/>
    <col min="22" max="22" width="3.6328125" customWidth="1"/>
    <col min="23" max="23" width="8.7265625" hidden="1" customWidth="1"/>
  </cols>
  <sheetData>
    <row r="1" spans="1:19" x14ac:dyDescent="0.35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43.5" x14ac:dyDescent="0.35">
      <c r="A2" t="s">
        <v>0</v>
      </c>
      <c r="B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S2" s="1"/>
    </row>
    <row r="3" spans="1:19" s="2" customFormat="1" x14ac:dyDescent="0.35">
      <c r="A3" s="2" t="s">
        <v>17</v>
      </c>
      <c r="C3" s="2">
        <v>77407</v>
      </c>
      <c r="D3" s="2">
        <v>62471</v>
      </c>
      <c r="E3" s="2">
        <v>61739</v>
      </c>
      <c r="F3" s="2">
        <v>732</v>
      </c>
      <c r="G3" s="2">
        <v>732</v>
      </c>
      <c r="H3" s="2">
        <v>460</v>
      </c>
      <c r="I3" s="2">
        <v>66</v>
      </c>
      <c r="J3" s="2">
        <v>206</v>
      </c>
      <c r="K3" s="2">
        <v>0</v>
      </c>
      <c r="L3" s="2">
        <v>926</v>
      </c>
      <c r="M3" s="2">
        <v>243</v>
      </c>
      <c r="N3" s="2">
        <v>477</v>
      </c>
      <c r="O3" s="2">
        <v>206</v>
      </c>
      <c r="P3" s="2">
        <v>0</v>
      </c>
      <c r="Q3" s="2">
        <v>0</v>
      </c>
    </row>
    <row r="4" spans="1:19" x14ac:dyDescent="0.35">
      <c r="A4" t="str">
        <f>"320402"</f>
        <v>320402</v>
      </c>
      <c r="B4" t="s">
        <v>18</v>
      </c>
      <c r="C4">
        <v>33907</v>
      </c>
      <c r="D4">
        <v>27265</v>
      </c>
      <c r="E4">
        <v>27061</v>
      </c>
      <c r="F4">
        <v>204</v>
      </c>
      <c r="G4">
        <v>204</v>
      </c>
      <c r="H4">
        <v>131</v>
      </c>
      <c r="I4">
        <v>26</v>
      </c>
      <c r="J4">
        <v>47</v>
      </c>
      <c r="K4">
        <v>0</v>
      </c>
      <c r="L4">
        <v>310</v>
      </c>
      <c r="M4">
        <v>55</v>
      </c>
      <c r="N4">
        <v>208</v>
      </c>
      <c r="O4">
        <v>47</v>
      </c>
      <c r="P4">
        <v>0</v>
      </c>
      <c r="Q4">
        <v>0</v>
      </c>
    </row>
    <row r="5" spans="1:19" x14ac:dyDescent="0.35">
      <c r="A5" t="str">
        <f>"320403"</f>
        <v>320403</v>
      </c>
      <c r="B5" t="s">
        <v>19</v>
      </c>
      <c r="C5">
        <v>8453</v>
      </c>
      <c r="D5">
        <v>6711</v>
      </c>
      <c r="E5">
        <v>6536</v>
      </c>
      <c r="F5">
        <v>175</v>
      </c>
      <c r="G5">
        <v>175</v>
      </c>
      <c r="H5">
        <v>129</v>
      </c>
      <c r="I5">
        <v>21</v>
      </c>
      <c r="J5">
        <v>25</v>
      </c>
      <c r="K5">
        <v>0</v>
      </c>
      <c r="L5">
        <v>89</v>
      </c>
      <c r="M5">
        <v>19</v>
      </c>
      <c r="N5">
        <v>45</v>
      </c>
      <c r="O5">
        <v>25</v>
      </c>
      <c r="P5">
        <v>0</v>
      </c>
      <c r="Q5">
        <v>0</v>
      </c>
    </row>
    <row r="6" spans="1:19" x14ac:dyDescent="0.35">
      <c r="A6" t="str">
        <f>"320404"</f>
        <v>320404</v>
      </c>
      <c r="B6" t="s">
        <v>20</v>
      </c>
      <c r="C6">
        <v>22780</v>
      </c>
      <c r="D6">
        <v>18579</v>
      </c>
      <c r="E6">
        <v>18365</v>
      </c>
      <c r="F6">
        <v>214</v>
      </c>
      <c r="G6">
        <v>214</v>
      </c>
      <c r="H6">
        <v>88</v>
      </c>
      <c r="I6">
        <v>4</v>
      </c>
      <c r="J6">
        <v>122</v>
      </c>
      <c r="K6">
        <v>0</v>
      </c>
      <c r="L6">
        <v>413</v>
      </c>
      <c r="M6">
        <v>139</v>
      </c>
      <c r="N6">
        <v>152</v>
      </c>
      <c r="O6">
        <v>122</v>
      </c>
      <c r="P6">
        <v>0</v>
      </c>
      <c r="Q6">
        <v>0</v>
      </c>
    </row>
    <row r="7" spans="1:19" x14ac:dyDescent="0.35">
      <c r="A7" t="str">
        <f>"320405"</f>
        <v>320405</v>
      </c>
      <c r="B7" t="s">
        <v>21</v>
      </c>
      <c r="C7">
        <v>2914</v>
      </c>
      <c r="D7">
        <v>2330</v>
      </c>
      <c r="E7">
        <v>2280</v>
      </c>
      <c r="F7">
        <v>50</v>
      </c>
      <c r="G7">
        <v>50</v>
      </c>
      <c r="H7">
        <v>38</v>
      </c>
      <c r="I7">
        <v>9</v>
      </c>
      <c r="J7">
        <v>3</v>
      </c>
      <c r="K7">
        <v>0</v>
      </c>
      <c r="L7">
        <v>28</v>
      </c>
      <c r="M7">
        <v>10</v>
      </c>
      <c r="N7">
        <v>15</v>
      </c>
      <c r="O7">
        <v>3</v>
      </c>
      <c r="P7">
        <v>0</v>
      </c>
      <c r="Q7">
        <v>0</v>
      </c>
    </row>
    <row r="8" spans="1:19" x14ac:dyDescent="0.35">
      <c r="A8" t="str">
        <f>"320406"</f>
        <v>320406</v>
      </c>
      <c r="B8" t="s">
        <v>22</v>
      </c>
      <c r="C8">
        <v>4763</v>
      </c>
      <c r="D8">
        <v>3878</v>
      </c>
      <c r="E8">
        <v>3842</v>
      </c>
      <c r="F8">
        <v>36</v>
      </c>
      <c r="G8">
        <v>36</v>
      </c>
      <c r="H8">
        <v>32</v>
      </c>
      <c r="I8">
        <v>3</v>
      </c>
      <c r="J8">
        <v>1</v>
      </c>
      <c r="K8">
        <v>0</v>
      </c>
      <c r="L8">
        <v>45</v>
      </c>
      <c r="M8">
        <v>11</v>
      </c>
      <c r="N8">
        <v>33</v>
      </c>
      <c r="O8">
        <v>1</v>
      </c>
      <c r="P8">
        <v>0</v>
      </c>
      <c r="Q8">
        <v>0</v>
      </c>
    </row>
    <row r="9" spans="1:19" x14ac:dyDescent="0.35">
      <c r="A9" t="str">
        <f>"320407"</f>
        <v>320407</v>
      </c>
      <c r="B9" t="s">
        <v>23</v>
      </c>
      <c r="C9">
        <v>4590</v>
      </c>
      <c r="D9">
        <v>3708</v>
      </c>
      <c r="E9">
        <v>3655</v>
      </c>
      <c r="F9">
        <v>53</v>
      </c>
      <c r="G9">
        <v>53</v>
      </c>
      <c r="H9">
        <v>42</v>
      </c>
      <c r="I9">
        <v>3</v>
      </c>
      <c r="J9">
        <v>8</v>
      </c>
      <c r="K9">
        <v>0</v>
      </c>
      <c r="L9">
        <v>41</v>
      </c>
      <c r="M9">
        <v>9</v>
      </c>
      <c r="N9">
        <v>24</v>
      </c>
      <c r="O9">
        <v>8</v>
      </c>
      <c r="P9">
        <v>0</v>
      </c>
      <c r="Q9">
        <v>0</v>
      </c>
    </row>
    <row r="10" spans="1:19" s="2" customFormat="1" x14ac:dyDescent="0.35">
      <c r="A10" s="2" t="s">
        <v>24</v>
      </c>
      <c r="C10" s="2">
        <v>56640</v>
      </c>
      <c r="D10" s="2">
        <v>46236</v>
      </c>
      <c r="E10" s="2">
        <v>45540</v>
      </c>
      <c r="F10" s="2">
        <v>696</v>
      </c>
      <c r="G10" s="2">
        <v>692</v>
      </c>
      <c r="H10" s="2">
        <v>490</v>
      </c>
      <c r="I10" s="2">
        <v>72</v>
      </c>
      <c r="J10" s="2">
        <v>130</v>
      </c>
      <c r="K10" s="2">
        <v>4</v>
      </c>
      <c r="L10" s="2">
        <v>900</v>
      </c>
      <c r="M10" s="2">
        <v>236</v>
      </c>
      <c r="N10" s="2">
        <v>534</v>
      </c>
      <c r="O10" s="2">
        <v>130</v>
      </c>
      <c r="P10" s="2">
        <v>0</v>
      </c>
      <c r="Q10" s="2">
        <v>0</v>
      </c>
    </row>
    <row r="11" spans="1:19" x14ac:dyDescent="0.35">
      <c r="A11" t="str">
        <f>"320501"</f>
        <v>320501</v>
      </c>
      <c r="B11" t="s">
        <v>25</v>
      </c>
      <c r="C11">
        <v>3614</v>
      </c>
      <c r="D11">
        <v>2847</v>
      </c>
      <c r="E11">
        <v>2824</v>
      </c>
      <c r="F11">
        <v>23</v>
      </c>
      <c r="G11">
        <v>23</v>
      </c>
      <c r="H11">
        <v>19</v>
      </c>
      <c r="I11">
        <v>3</v>
      </c>
      <c r="J11">
        <v>1</v>
      </c>
      <c r="K11">
        <v>0</v>
      </c>
      <c r="L11">
        <v>36</v>
      </c>
      <c r="M11">
        <v>6</v>
      </c>
      <c r="N11">
        <v>29</v>
      </c>
      <c r="O11">
        <v>1</v>
      </c>
      <c r="P11">
        <v>0</v>
      </c>
      <c r="Q11">
        <v>0</v>
      </c>
    </row>
    <row r="12" spans="1:19" x14ac:dyDescent="0.35">
      <c r="A12" t="str">
        <f>"320502"</f>
        <v>320502</v>
      </c>
      <c r="B12" t="s">
        <v>26</v>
      </c>
      <c r="C12">
        <v>22085</v>
      </c>
      <c r="D12">
        <v>18018</v>
      </c>
      <c r="E12">
        <v>17820</v>
      </c>
      <c r="F12">
        <v>198</v>
      </c>
      <c r="G12">
        <v>198</v>
      </c>
      <c r="H12">
        <v>100</v>
      </c>
      <c r="I12">
        <v>38</v>
      </c>
      <c r="J12">
        <v>60</v>
      </c>
      <c r="K12">
        <v>0</v>
      </c>
      <c r="L12">
        <v>308</v>
      </c>
      <c r="M12">
        <v>42</v>
      </c>
      <c r="N12">
        <v>206</v>
      </c>
      <c r="O12">
        <v>60</v>
      </c>
      <c r="P12">
        <v>0</v>
      </c>
      <c r="Q12">
        <v>0</v>
      </c>
    </row>
    <row r="13" spans="1:19" x14ac:dyDescent="0.35">
      <c r="A13" t="str">
        <f>"320503"</f>
        <v>320503</v>
      </c>
      <c r="B13" t="s">
        <v>27</v>
      </c>
      <c r="C13">
        <v>3877</v>
      </c>
      <c r="D13">
        <v>3198</v>
      </c>
      <c r="E13">
        <v>3101</v>
      </c>
      <c r="F13">
        <v>97</v>
      </c>
      <c r="G13">
        <v>97</v>
      </c>
      <c r="H13">
        <v>78</v>
      </c>
      <c r="I13">
        <v>3</v>
      </c>
      <c r="J13">
        <v>16</v>
      </c>
      <c r="K13">
        <v>0</v>
      </c>
      <c r="L13">
        <v>68</v>
      </c>
      <c r="M13">
        <v>9</v>
      </c>
      <c r="N13">
        <v>43</v>
      </c>
      <c r="O13">
        <v>16</v>
      </c>
      <c r="P13">
        <v>0</v>
      </c>
      <c r="Q13">
        <v>0</v>
      </c>
    </row>
    <row r="14" spans="1:19" x14ac:dyDescent="0.35">
      <c r="A14" t="str">
        <f>"320504"</f>
        <v>320504</v>
      </c>
      <c r="B14" t="s">
        <v>28</v>
      </c>
      <c r="C14">
        <v>8449</v>
      </c>
      <c r="D14">
        <v>6819</v>
      </c>
      <c r="E14">
        <v>6744</v>
      </c>
      <c r="F14">
        <v>75</v>
      </c>
      <c r="G14">
        <v>73</v>
      </c>
      <c r="H14">
        <v>59</v>
      </c>
      <c r="I14">
        <v>7</v>
      </c>
      <c r="J14">
        <v>7</v>
      </c>
      <c r="K14">
        <v>2</v>
      </c>
      <c r="L14">
        <v>84</v>
      </c>
      <c r="M14">
        <v>23</v>
      </c>
      <c r="N14">
        <v>54</v>
      </c>
      <c r="O14">
        <v>7</v>
      </c>
      <c r="P14">
        <v>0</v>
      </c>
      <c r="Q14">
        <v>0</v>
      </c>
    </row>
    <row r="15" spans="1:19" x14ac:dyDescent="0.35">
      <c r="A15" t="str">
        <f>"320507"</f>
        <v>320507</v>
      </c>
      <c r="B15" t="s">
        <v>29</v>
      </c>
      <c r="C15">
        <v>3608</v>
      </c>
      <c r="D15">
        <v>3163</v>
      </c>
      <c r="E15">
        <v>2955</v>
      </c>
      <c r="F15">
        <v>208</v>
      </c>
      <c r="G15">
        <v>206</v>
      </c>
      <c r="H15">
        <v>171</v>
      </c>
      <c r="I15">
        <v>17</v>
      </c>
      <c r="J15">
        <v>18</v>
      </c>
      <c r="K15">
        <v>2</v>
      </c>
      <c r="L15">
        <v>81</v>
      </c>
      <c r="M15">
        <v>4</v>
      </c>
      <c r="N15">
        <v>59</v>
      </c>
      <c r="O15">
        <v>18</v>
      </c>
      <c r="P15">
        <v>0</v>
      </c>
      <c r="Q15">
        <v>0</v>
      </c>
    </row>
    <row r="16" spans="1:19" x14ac:dyDescent="0.35">
      <c r="A16" t="str">
        <f>"320508"</f>
        <v>320508</v>
      </c>
      <c r="B16" t="s">
        <v>30</v>
      </c>
      <c r="C16">
        <v>15007</v>
      </c>
      <c r="D16">
        <v>12191</v>
      </c>
      <c r="E16">
        <v>12096</v>
      </c>
      <c r="F16">
        <v>95</v>
      </c>
      <c r="G16">
        <v>95</v>
      </c>
      <c r="H16">
        <v>63</v>
      </c>
      <c r="I16">
        <v>4</v>
      </c>
      <c r="J16">
        <v>28</v>
      </c>
      <c r="K16">
        <v>0</v>
      </c>
      <c r="L16">
        <v>323</v>
      </c>
      <c r="M16">
        <v>152</v>
      </c>
      <c r="N16">
        <v>143</v>
      </c>
      <c r="O16">
        <v>28</v>
      </c>
      <c r="P16">
        <v>0</v>
      </c>
      <c r="Q16">
        <v>0</v>
      </c>
    </row>
    <row r="17" spans="1:17" s="2" customFormat="1" x14ac:dyDescent="0.35">
      <c r="A17" s="2" t="s">
        <v>31</v>
      </c>
      <c r="C17" s="2">
        <v>77623</v>
      </c>
      <c r="D17" s="2">
        <v>63126</v>
      </c>
      <c r="E17" s="2">
        <v>62493</v>
      </c>
      <c r="F17" s="2">
        <v>633</v>
      </c>
      <c r="G17" s="2">
        <v>621</v>
      </c>
      <c r="H17" s="2">
        <v>470</v>
      </c>
      <c r="I17" s="2">
        <v>54</v>
      </c>
      <c r="J17" s="2">
        <v>97</v>
      </c>
      <c r="K17" s="2">
        <v>12</v>
      </c>
      <c r="L17" s="2">
        <v>845</v>
      </c>
      <c r="M17" s="2">
        <v>224</v>
      </c>
      <c r="N17" s="2">
        <v>524</v>
      </c>
      <c r="O17" s="2">
        <v>97</v>
      </c>
      <c r="P17" s="2">
        <v>0</v>
      </c>
      <c r="Q17" s="2">
        <v>0</v>
      </c>
    </row>
    <row r="18" spans="1:17" x14ac:dyDescent="0.35">
      <c r="A18" t="str">
        <f>"320601"</f>
        <v>320601</v>
      </c>
      <c r="B18" t="s">
        <v>32</v>
      </c>
      <c r="C18">
        <v>6026</v>
      </c>
      <c r="D18">
        <v>4900</v>
      </c>
      <c r="E18">
        <v>4875</v>
      </c>
      <c r="F18">
        <v>25</v>
      </c>
      <c r="G18">
        <v>25</v>
      </c>
      <c r="H18">
        <v>19</v>
      </c>
      <c r="I18">
        <v>6</v>
      </c>
      <c r="J18">
        <v>0</v>
      </c>
      <c r="K18">
        <v>0</v>
      </c>
      <c r="L18">
        <v>48</v>
      </c>
      <c r="M18">
        <v>15</v>
      </c>
      <c r="N18">
        <v>33</v>
      </c>
      <c r="O18">
        <v>0</v>
      </c>
      <c r="P18">
        <v>0</v>
      </c>
      <c r="Q18">
        <v>0</v>
      </c>
    </row>
    <row r="19" spans="1:17" x14ac:dyDescent="0.35">
      <c r="A19" t="str">
        <f>"320602"</f>
        <v>320602</v>
      </c>
      <c r="B19" t="s">
        <v>33</v>
      </c>
      <c r="C19">
        <v>4125</v>
      </c>
      <c r="D19">
        <v>3353</v>
      </c>
      <c r="E19">
        <v>3256</v>
      </c>
      <c r="F19">
        <v>97</v>
      </c>
      <c r="G19">
        <v>88</v>
      </c>
      <c r="H19">
        <v>79</v>
      </c>
      <c r="I19">
        <v>2</v>
      </c>
      <c r="J19">
        <v>7</v>
      </c>
      <c r="K19">
        <v>9</v>
      </c>
      <c r="L19">
        <v>29</v>
      </c>
      <c r="M19">
        <v>6</v>
      </c>
      <c r="N19">
        <v>16</v>
      </c>
      <c r="O19">
        <v>7</v>
      </c>
      <c r="P19">
        <v>0</v>
      </c>
      <c r="Q19">
        <v>0</v>
      </c>
    </row>
    <row r="20" spans="1:17" x14ac:dyDescent="0.35">
      <c r="A20" t="str">
        <f>"320603"</f>
        <v>320603</v>
      </c>
      <c r="B20" t="s">
        <v>34</v>
      </c>
      <c r="C20">
        <v>13095</v>
      </c>
      <c r="D20">
        <v>10636</v>
      </c>
      <c r="E20">
        <v>10547</v>
      </c>
      <c r="F20">
        <v>89</v>
      </c>
      <c r="G20">
        <v>88</v>
      </c>
      <c r="H20">
        <v>64</v>
      </c>
      <c r="I20">
        <v>8</v>
      </c>
      <c r="J20">
        <v>16</v>
      </c>
      <c r="K20">
        <v>1</v>
      </c>
      <c r="L20">
        <v>151</v>
      </c>
      <c r="M20">
        <v>35</v>
      </c>
      <c r="N20">
        <v>100</v>
      </c>
      <c r="O20">
        <v>16</v>
      </c>
      <c r="P20">
        <v>0</v>
      </c>
      <c r="Q20">
        <v>0</v>
      </c>
    </row>
    <row r="21" spans="1:17" x14ac:dyDescent="0.35">
      <c r="A21" t="str">
        <f>"320604"</f>
        <v>320604</v>
      </c>
      <c r="B21" t="s">
        <v>35</v>
      </c>
      <c r="C21">
        <v>29326</v>
      </c>
      <c r="D21">
        <v>23961</v>
      </c>
      <c r="E21">
        <v>23820</v>
      </c>
      <c r="F21">
        <v>141</v>
      </c>
      <c r="G21">
        <v>141</v>
      </c>
      <c r="H21">
        <v>85</v>
      </c>
      <c r="I21">
        <v>15</v>
      </c>
      <c r="J21">
        <v>41</v>
      </c>
      <c r="K21">
        <v>0</v>
      </c>
      <c r="L21">
        <v>292</v>
      </c>
      <c r="M21">
        <v>68</v>
      </c>
      <c r="N21">
        <v>183</v>
      </c>
      <c r="O21">
        <v>41</v>
      </c>
      <c r="P21">
        <v>0</v>
      </c>
      <c r="Q21">
        <v>0</v>
      </c>
    </row>
    <row r="22" spans="1:17" x14ac:dyDescent="0.35">
      <c r="A22" t="str">
        <f>"320605"</f>
        <v>320605</v>
      </c>
      <c r="B22" t="s">
        <v>36</v>
      </c>
      <c r="C22">
        <v>6762</v>
      </c>
      <c r="D22">
        <v>5428</v>
      </c>
      <c r="E22">
        <v>5409</v>
      </c>
      <c r="F22">
        <v>19</v>
      </c>
      <c r="G22">
        <v>19</v>
      </c>
      <c r="H22">
        <v>16</v>
      </c>
      <c r="I22">
        <v>0</v>
      </c>
      <c r="J22">
        <v>3</v>
      </c>
      <c r="K22">
        <v>0</v>
      </c>
      <c r="L22">
        <v>58</v>
      </c>
      <c r="M22">
        <v>16</v>
      </c>
      <c r="N22">
        <v>39</v>
      </c>
      <c r="O22">
        <v>3</v>
      </c>
      <c r="P22">
        <v>0</v>
      </c>
      <c r="Q22">
        <v>0</v>
      </c>
    </row>
    <row r="23" spans="1:17" x14ac:dyDescent="0.35">
      <c r="A23" t="str">
        <f>"320606"</f>
        <v>320606</v>
      </c>
      <c r="B23" t="s">
        <v>37</v>
      </c>
      <c r="C23">
        <v>4145</v>
      </c>
      <c r="D23">
        <v>3333</v>
      </c>
      <c r="E23">
        <v>3288</v>
      </c>
      <c r="F23">
        <v>45</v>
      </c>
      <c r="G23">
        <v>45</v>
      </c>
      <c r="H23">
        <v>35</v>
      </c>
      <c r="I23">
        <v>2</v>
      </c>
      <c r="J23">
        <v>8</v>
      </c>
      <c r="K23">
        <v>0</v>
      </c>
      <c r="L23">
        <v>94</v>
      </c>
      <c r="M23">
        <v>60</v>
      </c>
      <c r="N23">
        <v>26</v>
      </c>
      <c r="O23">
        <v>8</v>
      </c>
      <c r="P23">
        <v>0</v>
      </c>
      <c r="Q23">
        <v>0</v>
      </c>
    </row>
    <row r="24" spans="1:17" x14ac:dyDescent="0.35">
      <c r="A24" t="str">
        <f>"320607"</f>
        <v>320607</v>
      </c>
      <c r="B24" t="s">
        <v>38</v>
      </c>
      <c r="C24">
        <v>3683</v>
      </c>
      <c r="D24">
        <v>3011</v>
      </c>
      <c r="E24">
        <v>2908</v>
      </c>
      <c r="F24">
        <v>103</v>
      </c>
      <c r="G24">
        <v>102</v>
      </c>
      <c r="H24">
        <v>74</v>
      </c>
      <c r="I24">
        <v>14</v>
      </c>
      <c r="J24">
        <v>14</v>
      </c>
      <c r="K24">
        <v>1</v>
      </c>
      <c r="L24">
        <v>79</v>
      </c>
      <c r="M24">
        <v>5</v>
      </c>
      <c r="N24">
        <v>60</v>
      </c>
      <c r="O24">
        <v>14</v>
      </c>
      <c r="P24">
        <v>0</v>
      </c>
      <c r="Q24">
        <v>0</v>
      </c>
    </row>
    <row r="25" spans="1:17" x14ac:dyDescent="0.35">
      <c r="A25" t="str">
        <f>"320608"</f>
        <v>320608</v>
      </c>
      <c r="B25" t="s">
        <v>39</v>
      </c>
      <c r="C25">
        <v>5137</v>
      </c>
      <c r="D25">
        <v>4216</v>
      </c>
      <c r="E25">
        <v>4139</v>
      </c>
      <c r="F25">
        <v>77</v>
      </c>
      <c r="G25">
        <v>76</v>
      </c>
      <c r="H25">
        <v>68</v>
      </c>
      <c r="I25">
        <v>2</v>
      </c>
      <c r="J25">
        <v>6</v>
      </c>
      <c r="K25">
        <v>1</v>
      </c>
      <c r="L25">
        <v>51</v>
      </c>
      <c r="M25">
        <v>12</v>
      </c>
      <c r="N25">
        <v>33</v>
      </c>
      <c r="O25">
        <v>6</v>
      </c>
      <c r="P25">
        <v>0</v>
      </c>
      <c r="Q25">
        <v>0</v>
      </c>
    </row>
    <row r="26" spans="1:17" x14ac:dyDescent="0.35">
      <c r="A26" t="str">
        <f>"320609"</f>
        <v>320609</v>
      </c>
      <c r="B26" t="s">
        <v>40</v>
      </c>
      <c r="C26">
        <v>5324</v>
      </c>
      <c r="D26">
        <v>4288</v>
      </c>
      <c r="E26">
        <v>4251</v>
      </c>
      <c r="F26">
        <v>37</v>
      </c>
      <c r="G26">
        <v>37</v>
      </c>
      <c r="H26">
        <v>30</v>
      </c>
      <c r="I26">
        <v>5</v>
      </c>
      <c r="J26">
        <v>2</v>
      </c>
      <c r="K26">
        <v>0</v>
      </c>
      <c r="L26">
        <v>43</v>
      </c>
      <c r="M26">
        <v>7</v>
      </c>
      <c r="N26">
        <v>34</v>
      </c>
      <c r="O26">
        <v>2</v>
      </c>
      <c r="P26">
        <v>0</v>
      </c>
      <c r="Q26">
        <v>0</v>
      </c>
    </row>
    <row r="27" spans="1:17" s="2" customFormat="1" x14ac:dyDescent="0.35">
      <c r="A27" s="2" t="s">
        <v>41</v>
      </c>
      <c r="C27" s="2">
        <v>44288</v>
      </c>
      <c r="D27" s="2">
        <v>36944</v>
      </c>
      <c r="E27" s="2">
        <v>36297</v>
      </c>
      <c r="F27" s="2">
        <v>647</v>
      </c>
      <c r="G27" s="2">
        <v>635</v>
      </c>
      <c r="H27" s="2">
        <v>445</v>
      </c>
      <c r="I27" s="2">
        <v>55</v>
      </c>
      <c r="J27" s="2">
        <v>135</v>
      </c>
      <c r="K27" s="2">
        <v>12</v>
      </c>
      <c r="L27" s="2">
        <v>670</v>
      </c>
      <c r="M27" s="2">
        <v>77</v>
      </c>
      <c r="N27" s="2">
        <v>458</v>
      </c>
      <c r="O27" s="2">
        <v>135</v>
      </c>
      <c r="P27" s="2">
        <v>0</v>
      </c>
      <c r="Q27" s="2">
        <v>0</v>
      </c>
    </row>
    <row r="28" spans="1:17" x14ac:dyDescent="0.35">
      <c r="A28" t="str">
        <f>"320701"</f>
        <v>320701</v>
      </c>
      <c r="B28" t="s">
        <v>42</v>
      </c>
      <c r="C28">
        <v>3676</v>
      </c>
      <c r="D28">
        <v>3140</v>
      </c>
      <c r="E28">
        <v>3028</v>
      </c>
      <c r="F28">
        <v>112</v>
      </c>
      <c r="G28">
        <v>112</v>
      </c>
      <c r="H28">
        <v>78</v>
      </c>
      <c r="I28">
        <v>12</v>
      </c>
      <c r="J28">
        <v>22</v>
      </c>
      <c r="K28">
        <v>0</v>
      </c>
      <c r="L28">
        <v>86</v>
      </c>
      <c r="M28">
        <v>10</v>
      </c>
      <c r="N28">
        <v>54</v>
      </c>
      <c r="O28">
        <v>22</v>
      </c>
      <c r="P28">
        <v>0</v>
      </c>
      <c r="Q28">
        <v>0</v>
      </c>
    </row>
    <row r="29" spans="1:17" x14ac:dyDescent="0.35">
      <c r="A29" t="str">
        <f>"320702"</f>
        <v>320702</v>
      </c>
      <c r="B29" t="s">
        <v>43</v>
      </c>
      <c r="C29">
        <v>5638</v>
      </c>
      <c r="D29">
        <v>4700</v>
      </c>
      <c r="E29">
        <v>4630</v>
      </c>
      <c r="F29">
        <v>70</v>
      </c>
      <c r="G29">
        <v>69</v>
      </c>
      <c r="H29">
        <v>49</v>
      </c>
      <c r="I29">
        <v>1</v>
      </c>
      <c r="J29">
        <v>19</v>
      </c>
      <c r="K29">
        <v>1</v>
      </c>
      <c r="L29">
        <v>59</v>
      </c>
      <c r="M29">
        <v>7</v>
      </c>
      <c r="N29">
        <v>33</v>
      </c>
      <c r="O29">
        <v>19</v>
      </c>
      <c r="P29">
        <v>0</v>
      </c>
      <c r="Q29">
        <v>0</v>
      </c>
    </row>
    <row r="30" spans="1:17" x14ac:dyDescent="0.35">
      <c r="A30" t="str">
        <f>"320703"</f>
        <v>320703</v>
      </c>
      <c r="B30" t="s">
        <v>44</v>
      </c>
      <c r="C30">
        <v>13259</v>
      </c>
      <c r="D30">
        <v>11146</v>
      </c>
      <c r="E30">
        <v>11035</v>
      </c>
      <c r="F30">
        <v>111</v>
      </c>
      <c r="G30">
        <v>109</v>
      </c>
      <c r="H30">
        <v>74</v>
      </c>
      <c r="I30">
        <v>5</v>
      </c>
      <c r="J30">
        <v>30</v>
      </c>
      <c r="K30">
        <v>2</v>
      </c>
      <c r="L30">
        <v>217</v>
      </c>
      <c r="M30">
        <v>35</v>
      </c>
      <c r="N30">
        <v>152</v>
      </c>
      <c r="O30">
        <v>30</v>
      </c>
      <c r="P30">
        <v>0</v>
      </c>
      <c r="Q30">
        <v>0</v>
      </c>
    </row>
    <row r="31" spans="1:17" x14ac:dyDescent="0.35">
      <c r="A31" t="str">
        <f>"320704"</f>
        <v>320704</v>
      </c>
      <c r="B31" t="s">
        <v>45</v>
      </c>
      <c r="C31">
        <v>6001</v>
      </c>
      <c r="D31">
        <v>5097</v>
      </c>
      <c r="E31">
        <v>4957</v>
      </c>
      <c r="F31">
        <v>140</v>
      </c>
      <c r="G31">
        <v>135</v>
      </c>
      <c r="H31">
        <v>93</v>
      </c>
      <c r="I31">
        <v>14</v>
      </c>
      <c r="J31">
        <v>28</v>
      </c>
      <c r="K31">
        <v>5</v>
      </c>
      <c r="L31">
        <v>106</v>
      </c>
      <c r="M31">
        <v>7</v>
      </c>
      <c r="N31">
        <v>71</v>
      </c>
      <c r="O31">
        <v>28</v>
      </c>
      <c r="P31">
        <v>0</v>
      </c>
      <c r="Q31">
        <v>0</v>
      </c>
    </row>
    <row r="32" spans="1:17" x14ac:dyDescent="0.35">
      <c r="A32" t="str">
        <f>"320705"</f>
        <v>320705</v>
      </c>
      <c r="B32" t="s">
        <v>46</v>
      </c>
      <c r="C32">
        <v>4094</v>
      </c>
      <c r="D32">
        <v>3284</v>
      </c>
      <c r="E32">
        <v>3242</v>
      </c>
      <c r="F32">
        <v>42</v>
      </c>
      <c r="G32">
        <v>41</v>
      </c>
      <c r="H32">
        <v>37</v>
      </c>
      <c r="I32">
        <v>2</v>
      </c>
      <c r="J32">
        <v>2</v>
      </c>
      <c r="K32">
        <v>1</v>
      </c>
      <c r="L32">
        <v>52</v>
      </c>
      <c r="M32">
        <v>4</v>
      </c>
      <c r="N32">
        <v>46</v>
      </c>
      <c r="O32">
        <v>2</v>
      </c>
      <c r="P32">
        <v>0</v>
      </c>
      <c r="Q32">
        <v>0</v>
      </c>
    </row>
    <row r="33" spans="1:17" x14ac:dyDescent="0.35">
      <c r="A33" t="str">
        <f>"320706"</f>
        <v>320706</v>
      </c>
      <c r="B33" t="s">
        <v>47</v>
      </c>
      <c r="C33">
        <v>11620</v>
      </c>
      <c r="D33">
        <v>9577</v>
      </c>
      <c r="E33">
        <v>9405</v>
      </c>
      <c r="F33">
        <v>172</v>
      </c>
      <c r="G33">
        <v>169</v>
      </c>
      <c r="H33">
        <v>114</v>
      </c>
      <c r="I33">
        <v>21</v>
      </c>
      <c r="J33">
        <v>34</v>
      </c>
      <c r="K33">
        <v>3</v>
      </c>
      <c r="L33">
        <v>150</v>
      </c>
      <c r="M33">
        <v>14</v>
      </c>
      <c r="N33">
        <v>102</v>
      </c>
      <c r="O33">
        <v>34</v>
      </c>
      <c r="P33">
        <v>0</v>
      </c>
      <c r="Q33">
        <v>0</v>
      </c>
    </row>
    <row r="34" spans="1:17" s="2" customFormat="1" x14ac:dyDescent="0.35">
      <c r="A34" s="2" t="s">
        <v>48</v>
      </c>
      <c r="C34" s="2">
        <v>61898</v>
      </c>
      <c r="D34" s="2">
        <v>50580</v>
      </c>
      <c r="E34" s="2">
        <v>50268</v>
      </c>
      <c r="F34" s="2">
        <v>312</v>
      </c>
      <c r="G34" s="2">
        <v>306</v>
      </c>
      <c r="H34" s="2">
        <v>200</v>
      </c>
      <c r="I34" s="2">
        <v>22</v>
      </c>
      <c r="J34" s="2">
        <v>84</v>
      </c>
      <c r="K34" s="2">
        <v>6</v>
      </c>
      <c r="L34" s="2">
        <v>602</v>
      </c>
      <c r="M34" s="2">
        <v>129</v>
      </c>
      <c r="N34" s="2">
        <v>389</v>
      </c>
      <c r="O34" s="2">
        <v>84</v>
      </c>
      <c r="P34" s="2">
        <v>0</v>
      </c>
      <c r="Q34" s="2">
        <v>0</v>
      </c>
    </row>
    <row r="35" spans="1:17" x14ac:dyDescent="0.35">
      <c r="A35" t="str">
        <f>"321001"</f>
        <v>321001</v>
      </c>
      <c r="B35" t="s">
        <v>49</v>
      </c>
      <c r="C35">
        <v>17917</v>
      </c>
      <c r="D35">
        <v>14760</v>
      </c>
      <c r="E35">
        <v>14710</v>
      </c>
      <c r="F35">
        <v>50</v>
      </c>
      <c r="G35">
        <v>47</v>
      </c>
      <c r="H35">
        <v>27</v>
      </c>
      <c r="I35">
        <v>7</v>
      </c>
      <c r="J35">
        <v>13</v>
      </c>
      <c r="K35">
        <v>3</v>
      </c>
      <c r="L35">
        <v>158</v>
      </c>
      <c r="M35">
        <v>39</v>
      </c>
      <c r="N35">
        <v>106</v>
      </c>
      <c r="O35">
        <v>13</v>
      </c>
      <c r="P35">
        <v>0</v>
      </c>
      <c r="Q35">
        <v>0</v>
      </c>
    </row>
    <row r="36" spans="1:17" x14ac:dyDescent="0.35">
      <c r="A36" t="str">
        <f>"321002"</f>
        <v>321002</v>
      </c>
      <c r="B36" t="s">
        <v>50</v>
      </c>
      <c r="C36">
        <v>2780</v>
      </c>
      <c r="D36">
        <v>2238</v>
      </c>
      <c r="E36">
        <v>2214</v>
      </c>
      <c r="F36">
        <v>24</v>
      </c>
      <c r="G36">
        <v>24</v>
      </c>
      <c r="H36">
        <v>20</v>
      </c>
      <c r="I36">
        <v>3</v>
      </c>
      <c r="J36">
        <v>1</v>
      </c>
      <c r="K36">
        <v>0</v>
      </c>
      <c r="L36">
        <v>28</v>
      </c>
      <c r="M36">
        <v>17</v>
      </c>
      <c r="N36">
        <v>10</v>
      </c>
      <c r="O36">
        <v>1</v>
      </c>
      <c r="P36">
        <v>0</v>
      </c>
      <c r="Q36">
        <v>0</v>
      </c>
    </row>
    <row r="37" spans="1:17" x14ac:dyDescent="0.35">
      <c r="A37" t="str">
        <f>"321003"</f>
        <v>321003</v>
      </c>
      <c r="B37" t="s">
        <v>51</v>
      </c>
      <c r="C37">
        <v>19176</v>
      </c>
      <c r="D37">
        <v>15500</v>
      </c>
      <c r="E37">
        <v>15386</v>
      </c>
      <c r="F37">
        <v>114</v>
      </c>
      <c r="G37">
        <v>114</v>
      </c>
      <c r="H37">
        <v>45</v>
      </c>
      <c r="I37">
        <v>12</v>
      </c>
      <c r="J37">
        <v>57</v>
      </c>
      <c r="K37">
        <v>0</v>
      </c>
      <c r="L37">
        <v>205</v>
      </c>
      <c r="M37">
        <v>33</v>
      </c>
      <c r="N37">
        <v>115</v>
      </c>
      <c r="O37">
        <v>57</v>
      </c>
      <c r="P37">
        <v>0</v>
      </c>
      <c r="Q37">
        <v>0</v>
      </c>
    </row>
    <row r="38" spans="1:17" x14ac:dyDescent="0.35">
      <c r="A38" t="str">
        <f>"321004"</f>
        <v>321004</v>
      </c>
      <c r="B38" t="s">
        <v>52</v>
      </c>
      <c r="C38">
        <v>18646</v>
      </c>
      <c r="D38">
        <v>15482</v>
      </c>
      <c r="E38">
        <v>15426</v>
      </c>
      <c r="F38">
        <v>56</v>
      </c>
      <c r="G38">
        <v>56</v>
      </c>
      <c r="H38">
        <v>43</v>
      </c>
      <c r="I38">
        <v>0</v>
      </c>
      <c r="J38">
        <v>13</v>
      </c>
      <c r="K38">
        <v>0</v>
      </c>
      <c r="L38">
        <v>188</v>
      </c>
      <c r="M38">
        <v>35</v>
      </c>
      <c r="N38">
        <v>140</v>
      </c>
      <c r="O38">
        <v>13</v>
      </c>
      <c r="P38">
        <v>0</v>
      </c>
      <c r="Q38">
        <v>0</v>
      </c>
    </row>
    <row r="39" spans="1:17" x14ac:dyDescent="0.35">
      <c r="A39" t="str">
        <f>"321005"</f>
        <v>321005</v>
      </c>
      <c r="B39" t="s">
        <v>53</v>
      </c>
      <c r="C39">
        <v>3379</v>
      </c>
      <c r="D39">
        <v>2600</v>
      </c>
      <c r="E39">
        <v>2532</v>
      </c>
      <c r="F39">
        <v>68</v>
      </c>
      <c r="G39">
        <v>65</v>
      </c>
      <c r="H39">
        <v>65</v>
      </c>
      <c r="I39">
        <v>0</v>
      </c>
      <c r="J39">
        <v>0</v>
      </c>
      <c r="K39">
        <v>3</v>
      </c>
      <c r="L39">
        <v>23</v>
      </c>
      <c r="M39">
        <v>5</v>
      </c>
      <c r="N39">
        <v>18</v>
      </c>
      <c r="O39">
        <v>0</v>
      </c>
      <c r="P39">
        <v>0</v>
      </c>
      <c r="Q39">
        <v>0</v>
      </c>
    </row>
    <row r="40" spans="1:17" s="2" customFormat="1" x14ac:dyDescent="0.35">
      <c r="A40" s="2" t="s">
        <v>54</v>
      </c>
      <c r="C40" s="2">
        <v>74988</v>
      </c>
      <c r="D40" s="2">
        <v>60021</v>
      </c>
      <c r="E40" s="2">
        <v>59000</v>
      </c>
      <c r="F40" s="2">
        <v>1021</v>
      </c>
      <c r="G40" s="2">
        <v>1005</v>
      </c>
      <c r="H40" s="2">
        <v>745</v>
      </c>
      <c r="I40" s="2">
        <v>93</v>
      </c>
      <c r="J40" s="2">
        <v>167</v>
      </c>
      <c r="K40" s="2">
        <v>16</v>
      </c>
      <c r="L40" s="2">
        <v>816</v>
      </c>
      <c r="M40" s="2">
        <v>122</v>
      </c>
      <c r="N40" s="2">
        <v>527</v>
      </c>
      <c r="O40" s="2">
        <v>167</v>
      </c>
      <c r="P40" s="2">
        <v>0</v>
      </c>
      <c r="Q40" s="2">
        <v>0</v>
      </c>
    </row>
    <row r="41" spans="1:17" x14ac:dyDescent="0.35">
      <c r="A41" t="str">
        <f>"321101"</f>
        <v>321101</v>
      </c>
      <c r="B41" t="s">
        <v>55</v>
      </c>
      <c r="C41">
        <v>23822</v>
      </c>
      <c r="D41">
        <v>18184</v>
      </c>
      <c r="E41">
        <v>17736</v>
      </c>
      <c r="F41">
        <v>448</v>
      </c>
      <c r="G41">
        <v>443</v>
      </c>
      <c r="H41">
        <v>374</v>
      </c>
      <c r="I41">
        <v>37</v>
      </c>
      <c r="J41">
        <v>32</v>
      </c>
      <c r="K41">
        <v>5</v>
      </c>
      <c r="L41">
        <v>198</v>
      </c>
      <c r="M41">
        <v>16</v>
      </c>
      <c r="N41">
        <v>150</v>
      </c>
      <c r="O41">
        <v>32</v>
      </c>
      <c r="P41">
        <v>0</v>
      </c>
      <c r="Q41">
        <v>0</v>
      </c>
    </row>
    <row r="42" spans="1:17" x14ac:dyDescent="0.35">
      <c r="A42" t="str">
        <f>"321102"</f>
        <v>321102</v>
      </c>
      <c r="B42" t="s">
        <v>56</v>
      </c>
      <c r="C42">
        <v>12618</v>
      </c>
      <c r="D42">
        <v>9801</v>
      </c>
      <c r="E42">
        <v>9585</v>
      </c>
      <c r="F42">
        <v>216</v>
      </c>
      <c r="G42">
        <v>214</v>
      </c>
      <c r="H42">
        <v>171</v>
      </c>
      <c r="I42">
        <v>28</v>
      </c>
      <c r="J42">
        <v>15</v>
      </c>
      <c r="K42">
        <v>2</v>
      </c>
      <c r="L42">
        <v>137</v>
      </c>
      <c r="M42">
        <v>13</v>
      </c>
      <c r="N42">
        <v>109</v>
      </c>
      <c r="O42">
        <v>15</v>
      </c>
      <c r="P42">
        <v>0</v>
      </c>
      <c r="Q42">
        <v>0</v>
      </c>
    </row>
    <row r="43" spans="1:17" x14ac:dyDescent="0.35">
      <c r="A43" t="str">
        <f>"321103"</f>
        <v>321103</v>
      </c>
      <c r="B43" t="s">
        <v>57</v>
      </c>
      <c r="C43">
        <v>1527</v>
      </c>
      <c r="D43">
        <v>1298</v>
      </c>
      <c r="E43">
        <v>1229</v>
      </c>
      <c r="F43">
        <v>69</v>
      </c>
      <c r="G43">
        <v>64</v>
      </c>
      <c r="H43">
        <v>53</v>
      </c>
      <c r="I43">
        <v>8</v>
      </c>
      <c r="J43">
        <v>3</v>
      </c>
      <c r="K43">
        <v>5</v>
      </c>
      <c r="L43">
        <v>24</v>
      </c>
      <c r="M43">
        <v>3</v>
      </c>
      <c r="N43">
        <v>18</v>
      </c>
      <c r="O43">
        <v>3</v>
      </c>
      <c r="P43">
        <v>0</v>
      </c>
      <c r="Q43">
        <v>0</v>
      </c>
    </row>
    <row r="44" spans="1:17" x14ac:dyDescent="0.35">
      <c r="A44" t="str">
        <f>"321104"</f>
        <v>321104</v>
      </c>
      <c r="B44" t="s">
        <v>58</v>
      </c>
      <c r="C44">
        <v>37021</v>
      </c>
      <c r="D44">
        <v>30738</v>
      </c>
      <c r="E44">
        <v>30450</v>
      </c>
      <c r="F44">
        <v>288</v>
      </c>
      <c r="G44">
        <v>284</v>
      </c>
      <c r="H44">
        <v>147</v>
      </c>
      <c r="I44">
        <v>20</v>
      </c>
      <c r="J44">
        <v>117</v>
      </c>
      <c r="K44">
        <v>4</v>
      </c>
      <c r="L44">
        <v>457</v>
      </c>
      <c r="M44">
        <v>90</v>
      </c>
      <c r="N44">
        <v>250</v>
      </c>
      <c r="O44">
        <v>117</v>
      </c>
      <c r="P44">
        <v>0</v>
      </c>
      <c r="Q44">
        <v>0</v>
      </c>
    </row>
    <row r="45" spans="1:17" s="2" customFormat="1" x14ac:dyDescent="0.35">
      <c r="A45" s="2" t="s">
        <v>59</v>
      </c>
      <c r="C45" s="2">
        <v>37222</v>
      </c>
      <c r="D45" s="2">
        <v>30405</v>
      </c>
      <c r="E45" s="2">
        <v>30104</v>
      </c>
      <c r="F45" s="2">
        <v>301</v>
      </c>
      <c r="G45" s="2">
        <v>299</v>
      </c>
      <c r="H45" s="2">
        <v>202</v>
      </c>
      <c r="I45" s="2">
        <v>16</v>
      </c>
      <c r="J45" s="2">
        <v>81</v>
      </c>
      <c r="K45" s="2">
        <v>2</v>
      </c>
      <c r="L45" s="2">
        <v>346</v>
      </c>
      <c r="M45" s="2">
        <v>61</v>
      </c>
      <c r="N45" s="2">
        <v>204</v>
      </c>
      <c r="O45" s="2">
        <v>81</v>
      </c>
      <c r="P45" s="2">
        <v>0</v>
      </c>
      <c r="Q45" s="2">
        <v>0</v>
      </c>
    </row>
    <row r="46" spans="1:17" x14ac:dyDescent="0.35">
      <c r="A46" t="str">
        <f>"321201"</f>
        <v>321201</v>
      </c>
      <c r="B46" t="s">
        <v>60</v>
      </c>
      <c r="C46">
        <v>3004</v>
      </c>
      <c r="D46">
        <v>2402</v>
      </c>
      <c r="E46">
        <v>2351</v>
      </c>
      <c r="F46">
        <v>51</v>
      </c>
      <c r="G46">
        <v>51</v>
      </c>
      <c r="H46">
        <v>45</v>
      </c>
      <c r="I46">
        <v>5</v>
      </c>
      <c r="J46">
        <v>1</v>
      </c>
      <c r="K46">
        <v>0</v>
      </c>
      <c r="L46">
        <v>20</v>
      </c>
      <c r="M46">
        <v>6</v>
      </c>
      <c r="N46">
        <v>13</v>
      </c>
      <c r="O46">
        <v>1</v>
      </c>
      <c r="P46">
        <v>0</v>
      </c>
      <c r="Q46">
        <v>0</v>
      </c>
    </row>
    <row r="47" spans="1:17" x14ac:dyDescent="0.35">
      <c r="A47" t="str">
        <f>"321202"</f>
        <v>321202</v>
      </c>
      <c r="B47" t="s">
        <v>61</v>
      </c>
      <c r="C47">
        <v>2500</v>
      </c>
      <c r="D47">
        <v>2002</v>
      </c>
      <c r="E47">
        <v>1989</v>
      </c>
      <c r="F47">
        <v>13</v>
      </c>
      <c r="G47">
        <v>13</v>
      </c>
      <c r="H47">
        <v>13</v>
      </c>
      <c r="I47">
        <v>0</v>
      </c>
      <c r="J47">
        <v>0</v>
      </c>
      <c r="K47">
        <v>0</v>
      </c>
      <c r="L47">
        <v>10</v>
      </c>
      <c r="M47">
        <v>0</v>
      </c>
      <c r="N47">
        <v>10</v>
      </c>
      <c r="O47">
        <v>0</v>
      </c>
      <c r="P47">
        <v>0</v>
      </c>
      <c r="Q47">
        <v>0</v>
      </c>
    </row>
    <row r="48" spans="1:17" x14ac:dyDescent="0.35">
      <c r="A48" t="str">
        <f>"321203"</f>
        <v>321203</v>
      </c>
      <c r="B48" t="s">
        <v>62</v>
      </c>
      <c r="C48">
        <v>5592</v>
      </c>
      <c r="D48">
        <v>4566</v>
      </c>
      <c r="E48">
        <v>4535</v>
      </c>
      <c r="F48">
        <v>31</v>
      </c>
      <c r="G48">
        <v>31</v>
      </c>
      <c r="H48">
        <v>25</v>
      </c>
      <c r="I48">
        <v>0</v>
      </c>
      <c r="J48">
        <v>6</v>
      </c>
      <c r="K48">
        <v>0</v>
      </c>
      <c r="L48">
        <v>44</v>
      </c>
      <c r="M48">
        <v>9</v>
      </c>
      <c r="N48">
        <v>29</v>
      </c>
      <c r="O48">
        <v>6</v>
      </c>
      <c r="P48">
        <v>0</v>
      </c>
      <c r="Q48">
        <v>0</v>
      </c>
    </row>
    <row r="49" spans="1:17" x14ac:dyDescent="0.35">
      <c r="A49" t="str">
        <f>"321204"</f>
        <v>321204</v>
      </c>
      <c r="B49" t="s">
        <v>63</v>
      </c>
      <c r="C49">
        <v>4904</v>
      </c>
      <c r="D49">
        <v>3971</v>
      </c>
      <c r="E49">
        <v>3938</v>
      </c>
      <c r="F49">
        <v>33</v>
      </c>
      <c r="G49">
        <v>33</v>
      </c>
      <c r="H49">
        <v>22</v>
      </c>
      <c r="I49">
        <v>5</v>
      </c>
      <c r="J49">
        <v>6</v>
      </c>
      <c r="K49">
        <v>0</v>
      </c>
      <c r="L49">
        <v>40</v>
      </c>
      <c r="M49">
        <v>7</v>
      </c>
      <c r="N49">
        <v>27</v>
      </c>
      <c r="O49">
        <v>6</v>
      </c>
      <c r="P49">
        <v>0</v>
      </c>
      <c r="Q49">
        <v>0</v>
      </c>
    </row>
    <row r="50" spans="1:17" x14ac:dyDescent="0.35">
      <c r="A50" t="str">
        <f>"321205"</f>
        <v>321205</v>
      </c>
      <c r="B50" t="s">
        <v>64</v>
      </c>
      <c r="C50">
        <v>17935</v>
      </c>
      <c r="D50">
        <v>14807</v>
      </c>
      <c r="E50">
        <v>14668</v>
      </c>
      <c r="F50">
        <v>139</v>
      </c>
      <c r="G50">
        <v>137</v>
      </c>
      <c r="H50">
        <v>72</v>
      </c>
      <c r="I50">
        <v>2</v>
      </c>
      <c r="J50">
        <v>63</v>
      </c>
      <c r="K50">
        <v>2</v>
      </c>
      <c r="L50">
        <v>202</v>
      </c>
      <c r="M50">
        <v>29</v>
      </c>
      <c r="N50">
        <v>110</v>
      </c>
      <c r="O50">
        <v>63</v>
      </c>
      <c r="P50">
        <v>0</v>
      </c>
      <c r="Q50">
        <v>0</v>
      </c>
    </row>
    <row r="51" spans="1:17" x14ac:dyDescent="0.35">
      <c r="A51" t="str">
        <f>"321206"</f>
        <v>321206</v>
      </c>
      <c r="B51" t="s">
        <v>65</v>
      </c>
      <c r="C51">
        <v>3287</v>
      </c>
      <c r="D51">
        <v>2657</v>
      </c>
      <c r="E51">
        <v>2623</v>
      </c>
      <c r="F51">
        <v>34</v>
      </c>
      <c r="G51">
        <v>34</v>
      </c>
      <c r="H51">
        <v>25</v>
      </c>
      <c r="I51">
        <v>4</v>
      </c>
      <c r="J51">
        <v>5</v>
      </c>
      <c r="K51">
        <v>0</v>
      </c>
      <c r="L51">
        <v>30</v>
      </c>
      <c r="M51">
        <v>10</v>
      </c>
      <c r="N51">
        <v>15</v>
      </c>
      <c r="O51">
        <v>5</v>
      </c>
      <c r="P51">
        <v>0</v>
      </c>
      <c r="Q51">
        <v>0</v>
      </c>
    </row>
    <row r="52" spans="1:17" s="2" customFormat="1" x14ac:dyDescent="0.35">
      <c r="A52" s="2" t="s">
        <v>66</v>
      </c>
      <c r="C52" s="2">
        <v>111999</v>
      </c>
      <c r="D52" s="2">
        <v>91337</v>
      </c>
      <c r="E52" s="2">
        <v>90423</v>
      </c>
      <c r="F52" s="2">
        <v>914</v>
      </c>
      <c r="G52" s="2">
        <v>907</v>
      </c>
      <c r="H52" s="2">
        <v>698</v>
      </c>
      <c r="I52" s="2">
        <v>81</v>
      </c>
      <c r="J52" s="2">
        <v>128</v>
      </c>
      <c r="K52" s="2">
        <v>7</v>
      </c>
      <c r="L52" s="2">
        <v>1113</v>
      </c>
      <c r="M52" s="2">
        <v>206</v>
      </c>
      <c r="N52" s="2">
        <v>779</v>
      </c>
      <c r="O52" s="2">
        <v>128</v>
      </c>
      <c r="P52" s="2">
        <v>0</v>
      </c>
      <c r="Q52" s="2">
        <v>0</v>
      </c>
    </row>
    <row r="53" spans="1:17" x14ac:dyDescent="0.35">
      <c r="A53" t="str">
        <f>"321401"</f>
        <v>321401</v>
      </c>
      <c r="B53" t="s">
        <v>67</v>
      </c>
      <c r="C53">
        <v>61084</v>
      </c>
      <c r="D53">
        <v>50561</v>
      </c>
      <c r="E53">
        <v>50355</v>
      </c>
      <c r="F53">
        <v>206</v>
      </c>
      <c r="G53">
        <v>206</v>
      </c>
      <c r="H53">
        <v>110</v>
      </c>
      <c r="I53">
        <v>32</v>
      </c>
      <c r="J53">
        <v>64</v>
      </c>
      <c r="K53">
        <v>0</v>
      </c>
      <c r="L53">
        <v>666</v>
      </c>
      <c r="M53">
        <v>93</v>
      </c>
      <c r="N53">
        <v>509</v>
      </c>
      <c r="O53">
        <v>64</v>
      </c>
      <c r="P53">
        <v>0</v>
      </c>
      <c r="Q53">
        <v>0</v>
      </c>
    </row>
    <row r="54" spans="1:17" x14ac:dyDescent="0.35">
      <c r="A54" t="str">
        <f>"321402"</f>
        <v>321402</v>
      </c>
      <c r="B54" t="s">
        <v>68</v>
      </c>
      <c r="C54">
        <v>5635</v>
      </c>
      <c r="D54">
        <v>4557</v>
      </c>
      <c r="E54">
        <v>4484</v>
      </c>
      <c r="F54">
        <v>73</v>
      </c>
      <c r="G54">
        <v>73</v>
      </c>
      <c r="H54">
        <v>65</v>
      </c>
      <c r="I54">
        <v>3</v>
      </c>
      <c r="J54">
        <v>5</v>
      </c>
      <c r="K54">
        <v>0</v>
      </c>
      <c r="L54">
        <v>50</v>
      </c>
      <c r="M54">
        <v>12</v>
      </c>
      <c r="N54">
        <v>33</v>
      </c>
      <c r="O54">
        <v>5</v>
      </c>
      <c r="P54">
        <v>0</v>
      </c>
      <c r="Q54">
        <v>0</v>
      </c>
    </row>
    <row r="55" spans="1:17" x14ac:dyDescent="0.35">
      <c r="A55" t="str">
        <f>"321403"</f>
        <v>321403</v>
      </c>
      <c r="B55" t="s">
        <v>69</v>
      </c>
      <c r="C55">
        <v>4590</v>
      </c>
      <c r="D55">
        <v>3832</v>
      </c>
      <c r="E55">
        <v>3776</v>
      </c>
      <c r="F55">
        <v>56</v>
      </c>
      <c r="G55">
        <v>56</v>
      </c>
      <c r="H55">
        <v>45</v>
      </c>
      <c r="I55">
        <v>0</v>
      </c>
      <c r="J55">
        <v>11</v>
      </c>
      <c r="K55">
        <v>0</v>
      </c>
      <c r="L55">
        <v>52</v>
      </c>
      <c r="M55">
        <v>12</v>
      </c>
      <c r="N55">
        <v>29</v>
      </c>
      <c r="O55">
        <v>11</v>
      </c>
      <c r="P55">
        <v>0</v>
      </c>
      <c r="Q55">
        <v>0</v>
      </c>
    </row>
    <row r="56" spans="1:17" x14ac:dyDescent="0.35">
      <c r="A56" t="str">
        <f>"321404"</f>
        <v>321404</v>
      </c>
      <c r="B56" t="s">
        <v>70</v>
      </c>
      <c r="C56">
        <v>7325</v>
      </c>
      <c r="D56">
        <v>5896</v>
      </c>
      <c r="E56">
        <v>5855</v>
      </c>
      <c r="F56">
        <v>41</v>
      </c>
      <c r="G56">
        <v>41</v>
      </c>
      <c r="H56">
        <v>32</v>
      </c>
      <c r="I56">
        <v>2</v>
      </c>
      <c r="J56">
        <v>7</v>
      </c>
      <c r="K56">
        <v>0</v>
      </c>
      <c r="L56">
        <v>65</v>
      </c>
      <c r="M56">
        <v>19</v>
      </c>
      <c r="N56">
        <v>39</v>
      </c>
      <c r="O56">
        <v>7</v>
      </c>
      <c r="P56">
        <v>0</v>
      </c>
      <c r="Q56">
        <v>0</v>
      </c>
    </row>
    <row r="57" spans="1:17" x14ac:dyDescent="0.35">
      <c r="A57" t="str">
        <f>"321405"</f>
        <v>321405</v>
      </c>
      <c r="B57" t="s">
        <v>71</v>
      </c>
      <c r="C57">
        <v>3299</v>
      </c>
      <c r="D57">
        <v>2772</v>
      </c>
      <c r="E57">
        <v>2703</v>
      </c>
      <c r="F57">
        <v>69</v>
      </c>
      <c r="G57">
        <v>67</v>
      </c>
      <c r="H57">
        <v>59</v>
      </c>
      <c r="I57">
        <v>4</v>
      </c>
      <c r="J57">
        <v>4</v>
      </c>
      <c r="K57">
        <v>2</v>
      </c>
      <c r="L57">
        <v>46</v>
      </c>
      <c r="M57">
        <v>11</v>
      </c>
      <c r="N57">
        <v>31</v>
      </c>
      <c r="O57">
        <v>4</v>
      </c>
      <c r="P57">
        <v>0</v>
      </c>
      <c r="Q57">
        <v>0</v>
      </c>
    </row>
    <row r="58" spans="1:17" x14ac:dyDescent="0.35">
      <c r="A58" t="str">
        <f>"321406"</f>
        <v>321406</v>
      </c>
      <c r="B58" t="s">
        <v>72</v>
      </c>
      <c r="C58">
        <v>5669</v>
      </c>
      <c r="D58">
        <v>4525</v>
      </c>
      <c r="E58">
        <v>4342</v>
      </c>
      <c r="F58">
        <v>183</v>
      </c>
      <c r="G58">
        <v>182</v>
      </c>
      <c r="H58">
        <v>155</v>
      </c>
      <c r="I58">
        <v>20</v>
      </c>
      <c r="J58">
        <v>7</v>
      </c>
      <c r="K58">
        <v>1</v>
      </c>
      <c r="L58">
        <v>38</v>
      </c>
      <c r="M58">
        <v>9</v>
      </c>
      <c r="N58">
        <v>22</v>
      </c>
      <c r="O58">
        <v>7</v>
      </c>
      <c r="P58">
        <v>0</v>
      </c>
      <c r="Q58">
        <v>0</v>
      </c>
    </row>
    <row r="59" spans="1:17" x14ac:dyDescent="0.35">
      <c r="A59" t="str">
        <f>"321408"</f>
        <v>321408</v>
      </c>
      <c r="B59" t="s">
        <v>73</v>
      </c>
      <c r="C59">
        <v>2960</v>
      </c>
      <c r="D59">
        <v>2408</v>
      </c>
      <c r="E59">
        <v>2365</v>
      </c>
      <c r="F59">
        <v>43</v>
      </c>
      <c r="G59">
        <v>43</v>
      </c>
      <c r="H59">
        <v>35</v>
      </c>
      <c r="I59">
        <v>4</v>
      </c>
      <c r="J59">
        <v>4</v>
      </c>
      <c r="K59">
        <v>0</v>
      </c>
      <c r="L59">
        <v>17</v>
      </c>
      <c r="M59">
        <v>3</v>
      </c>
      <c r="N59">
        <v>10</v>
      </c>
      <c r="O59">
        <v>4</v>
      </c>
      <c r="P59">
        <v>0</v>
      </c>
      <c r="Q59">
        <v>0</v>
      </c>
    </row>
    <row r="60" spans="1:17" x14ac:dyDescent="0.35">
      <c r="A60" t="str">
        <f>"321409"</f>
        <v>321409</v>
      </c>
      <c r="B60" t="s">
        <v>74</v>
      </c>
      <c r="C60">
        <v>3643</v>
      </c>
      <c r="D60">
        <v>2848</v>
      </c>
      <c r="E60">
        <v>2802</v>
      </c>
      <c r="F60">
        <v>46</v>
      </c>
      <c r="G60">
        <v>46</v>
      </c>
      <c r="H60">
        <v>35</v>
      </c>
      <c r="I60">
        <v>2</v>
      </c>
      <c r="J60">
        <v>9</v>
      </c>
      <c r="K60">
        <v>0</v>
      </c>
      <c r="L60">
        <v>49</v>
      </c>
      <c r="M60">
        <v>12</v>
      </c>
      <c r="N60">
        <v>28</v>
      </c>
      <c r="O60">
        <v>9</v>
      </c>
      <c r="P60">
        <v>0</v>
      </c>
      <c r="Q60">
        <v>0</v>
      </c>
    </row>
    <row r="61" spans="1:17" x14ac:dyDescent="0.35">
      <c r="A61" t="str">
        <f>"321410"</f>
        <v>321410</v>
      </c>
      <c r="B61" t="s">
        <v>75</v>
      </c>
      <c r="C61">
        <v>13770</v>
      </c>
      <c r="D61">
        <v>10669</v>
      </c>
      <c r="E61">
        <v>10502</v>
      </c>
      <c r="F61">
        <v>167</v>
      </c>
      <c r="G61">
        <v>163</v>
      </c>
      <c r="H61">
        <v>140</v>
      </c>
      <c r="I61">
        <v>14</v>
      </c>
      <c r="J61">
        <v>9</v>
      </c>
      <c r="K61">
        <v>4</v>
      </c>
      <c r="L61">
        <v>94</v>
      </c>
      <c r="M61">
        <v>29</v>
      </c>
      <c r="N61">
        <v>56</v>
      </c>
      <c r="O61">
        <v>9</v>
      </c>
      <c r="P61">
        <v>0</v>
      </c>
      <c r="Q61">
        <v>0</v>
      </c>
    </row>
    <row r="62" spans="1:17" x14ac:dyDescent="0.35">
      <c r="A62" t="str">
        <f>"321411"</f>
        <v>321411</v>
      </c>
      <c r="B62" t="s">
        <v>76</v>
      </c>
      <c r="C62">
        <v>4024</v>
      </c>
      <c r="D62">
        <v>3269</v>
      </c>
      <c r="E62">
        <v>3239</v>
      </c>
      <c r="F62">
        <v>30</v>
      </c>
      <c r="G62">
        <v>30</v>
      </c>
      <c r="H62">
        <v>22</v>
      </c>
      <c r="I62">
        <v>0</v>
      </c>
      <c r="J62">
        <v>8</v>
      </c>
      <c r="K62">
        <v>0</v>
      </c>
      <c r="L62">
        <v>36</v>
      </c>
      <c r="M62">
        <v>6</v>
      </c>
      <c r="N62">
        <v>22</v>
      </c>
      <c r="O62">
        <v>8</v>
      </c>
      <c r="P62">
        <v>0</v>
      </c>
      <c r="Q62">
        <v>0</v>
      </c>
    </row>
    <row r="63" spans="1:17" s="2" customFormat="1" x14ac:dyDescent="0.35">
      <c r="A63" s="2" t="s">
        <v>77</v>
      </c>
      <c r="C63" s="2">
        <v>34345</v>
      </c>
      <c r="D63" s="2">
        <v>28037</v>
      </c>
      <c r="E63" s="2">
        <v>27712</v>
      </c>
      <c r="F63" s="2">
        <v>325</v>
      </c>
      <c r="G63" s="2">
        <v>322</v>
      </c>
      <c r="H63" s="2">
        <v>208</v>
      </c>
      <c r="I63" s="2">
        <v>36</v>
      </c>
      <c r="J63" s="2">
        <v>78</v>
      </c>
      <c r="K63" s="2">
        <v>3</v>
      </c>
      <c r="L63" s="2">
        <v>499</v>
      </c>
      <c r="M63" s="2">
        <v>138</v>
      </c>
      <c r="N63" s="2">
        <v>283</v>
      </c>
      <c r="O63" s="2">
        <v>78</v>
      </c>
      <c r="P63" s="2">
        <v>0</v>
      </c>
      <c r="Q63" s="2">
        <v>0</v>
      </c>
    </row>
    <row r="64" spans="1:17" x14ac:dyDescent="0.35">
      <c r="A64" t="str">
        <f>"321801"</f>
        <v>321801</v>
      </c>
      <c r="B64" t="s">
        <v>78</v>
      </c>
      <c r="C64">
        <v>4075</v>
      </c>
      <c r="D64">
        <v>3315</v>
      </c>
      <c r="E64">
        <v>3259</v>
      </c>
      <c r="F64">
        <v>56</v>
      </c>
      <c r="G64">
        <v>56</v>
      </c>
      <c r="H64">
        <v>38</v>
      </c>
      <c r="I64">
        <v>11</v>
      </c>
      <c r="J64">
        <v>7</v>
      </c>
      <c r="K64">
        <v>0</v>
      </c>
      <c r="L64">
        <v>65</v>
      </c>
      <c r="M64">
        <v>9</v>
      </c>
      <c r="N64">
        <v>49</v>
      </c>
      <c r="O64">
        <v>7</v>
      </c>
      <c r="P64">
        <v>0</v>
      </c>
      <c r="Q64">
        <v>0</v>
      </c>
    </row>
    <row r="65" spans="1:18" x14ac:dyDescent="0.35">
      <c r="A65" t="str">
        <f>"321802"</f>
        <v>321802</v>
      </c>
      <c r="B65" t="s">
        <v>79</v>
      </c>
      <c r="C65">
        <v>12803</v>
      </c>
      <c r="D65">
        <v>10523</v>
      </c>
      <c r="E65">
        <v>10439</v>
      </c>
      <c r="F65">
        <v>84</v>
      </c>
      <c r="G65">
        <v>83</v>
      </c>
      <c r="H65">
        <v>41</v>
      </c>
      <c r="I65">
        <v>9</v>
      </c>
      <c r="J65">
        <v>33</v>
      </c>
      <c r="K65">
        <v>1</v>
      </c>
      <c r="L65">
        <v>159</v>
      </c>
      <c r="M65">
        <v>28</v>
      </c>
      <c r="N65">
        <v>98</v>
      </c>
      <c r="O65">
        <v>33</v>
      </c>
      <c r="P65">
        <v>0</v>
      </c>
      <c r="Q65">
        <v>0</v>
      </c>
    </row>
    <row r="66" spans="1:18" x14ac:dyDescent="0.35">
      <c r="A66" t="str">
        <f>"321803"</f>
        <v>321803</v>
      </c>
      <c r="B66" t="s">
        <v>80</v>
      </c>
      <c r="C66">
        <v>3456</v>
      </c>
      <c r="D66">
        <v>2824</v>
      </c>
      <c r="E66">
        <v>2787</v>
      </c>
      <c r="F66">
        <v>37</v>
      </c>
      <c r="G66">
        <v>37</v>
      </c>
      <c r="H66">
        <v>30</v>
      </c>
      <c r="I66">
        <v>0</v>
      </c>
      <c r="J66">
        <v>7</v>
      </c>
      <c r="K66">
        <v>0</v>
      </c>
      <c r="L66">
        <v>31</v>
      </c>
      <c r="M66">
        <v>4</v>
      </c>
      <c r="N66">
        <v>20</v>
      </c>
      <c r="O66">
        <v>7</v>
      </c>
      <c r="P66">
        <v>0</v>
      </c>
      <c r="Q66">
        <v>0</v>
      </c>
    </row>
    <row r="67" spans="1:18" x14ac:dyDescent="0.35">
      <c r="A67" t="str">
        <f>"321804"</f>
        <v>321804</v>
      </c>
      <c r="B67" t="s">
        <v>81</v>
      </c>
      <c r="C67">
        <v>7408</v>
      </c>
      <c r="D67">
        <v>5966</v>
      </c>
      <c r="E67">
        <v>5898</v>
      </c>
      <c r="F67">
        <v>68</v>
      </c>
      <c r="G67">
        <v>66</v>
      </c>
      <c r="H67">
        <v>39</v>
      </c>
      <c r="I67">
        <v>5</v>
      </c>
      <c r="J67">
        <v>22</v>
      </c>
      <c r="K67">
        <v>2</v>
      </c>
      <c r="L67">
        <v>174</v>
      </c>
      <c r="M67">
        <v>88</v>
      </c>
      <c r="N67">
        <v>64</v>
      </c>
      <c r="O67">
        <v>22</v>
      </c>
      <c r="P67">
        <v>0</v>
      </c>
      <c r="Q67">
        <v>0</v>
      </c>
    </row>
    <row r="68" spans="1:18" x14ac:dyDescent="0.35">
      <c r="A68" t="str">
        <f>"321805"</f>
        <v>321805</v>
      </c>
      <c r="B68" t="s">
        <v>82</v>
      </c>
      <c r="C68">
        <v>6603</v>
      </c>
      <c r="D68">
        <v>5409</v>
      </c>
      <c r="E68">
        <v>5329</v>
      </c>
      <c r="F68">
        <v>80</v>
      </c>
      <c r="G68">
        <v>80</v>
      </c>
      <c r="H68">
        <v>60</v>
      </c>
      <c r="I68">
        <v>11</v>
      </c>
      <c r="J68">
        <v>9</v>
      </c>
      <c r="K68">
        <v>0</v>
      </c>
      <c r="L68">
        <v>70</v>
      </c>
      <c r="M68">
        <v>9</v>
      </c>
      <c r="N68">
        <v>52</v>
      </c>
      <c r="O68">
        <v>9</v>
      </c>
      <c r="P68">
        <v>0</v>
      </c>
      <c r="Q68">
        <v>0</v>
      </c>
    </row>
    <row r="69" spans="1:18" ht="22" customHeight="1" x14ac:dyDescent="0.35">
      <c r="A69" t="s">
        <v>83</v>
      </c>
    </row>
    <row r="70" spans="1:18" ht="17.5" customHeight="1" x14ac:dyDescent="0.35">
      <c r="A70" s="2" t="str">
        <f>"326201"</f>
        <v>326201</v>
      </c>
      <c r="B70" s="2" t="s">
        <v>84</v>
      </c>
      <c r="C70">
        <v>351731</v>
      </c>
      <c r="D70">
        <v>290673</v>
      </c>
      <c r="E70">
        <v>287380</v>
      </c>
      <c r="F70">
        <v>3293</v>
      </c>
      <c r="G70">
        <v>3270</v>
      </c>
      <c r="H70">
        <v>2114</v>
      </c>
      <c r="I70">
        <v>208</v>
      </c>
      <c r="J70">
        <v>948</v>
      </c>
      <c r="K70">
        <v>23</v>
      </c>
      <c r="L70">
        <v>4890</v>
      </c>
      <c r="M70">
        <v>903</v>
      </c>
      <c r="N70">
        <v>3039</v>
      </c>
      <c r="O70">
        <v>948</v>
      </c>
      <c r="P70">
        <v>0</v>
      </c>
      <c r="Q70">
        <v>0</v>
      </c>
    </row>
    <row r="71" spans="1:18" ht="20.5" customHeight="1" x14ac:dyDescent="0.35">
      <c r="A71" t="s">
        <v>83</v>
      </c>
    </row>
    <row r="72" spans="1:18" ht="19" customHeight="1" x14ac:dyDescent="0.35">
      <c r="A72" s="2" t="str">
        <f>"326301"</f>
        <v>326301</v>
      </c>
      <c r="B72" s="2" t="s">
        <v>85</v>
      </c>
      <c r="C72">
        <v>36770</v>
      </c>
      <c r="D72">
        <v>31141</v>
      </c>
      <c r="E72">
        <v>30714</v>
      </c>
      <c r="F72">
        <v>427</v>
      </c>
      <c r="G72">
        <v>423</v>
      </c>
      <c r="H72">
        <v>252</v>
      </c>
      <c r="I72">
        <v>64</v>
      </c>
      <c r="J72">
        <v>107</v>
      </c>
      <c r="K72">
        <v>4</v>
      </c>
      <c r="L72">
        <v>602</v>
      </c>
      <c r="M72">
        <v>53</v>
      </c>
      <c r="N72">
        <v>442</v>
      </c>
      <c r="O72">
        <v>107</v>
      </c>
      <c r="P72">
        <v>0</v>
      </c>
      <c r="Q72">
        <v>0</v>
      </c>
    </row>
    <row r="73" spans="1:18" s="2" customFormat="1" ht="18.5" x14ac:dyDescent="0.45">
      <c r="A73" s="4" t="s">
        <v>86</v>
      </c>
      <c r="B73" s="4"/>
      <c r="C73" s="3">
        <v>964911</v>
      </c>
      <c r="D73" s="3">
        <v>790971</v>
      </c>
      <c r="E73" s="3">
        <v>781670</v>
      </c>
      <c r="F73" s="3">
        <v>9301</v>
      </c>
      <c r="G73" s="3">
        <v>9212</v>
      </c>
      <c r="H73" s="3">
        <v>6284</v>
      </c>
      <c r="I73" s="3">
        <v>767</v>
      </c>
      <c r="J73" s="3">
        <v>2161</v>
      </c>
      <c r="K73" s="3">
        <v>89</v>
      </c>
      <c r="L73" s="3">
        <v>12209</v>
      </c>
      <c r="M73" s="3">
        <v>2392</v>
      </c>
      <c r="N73" s="3">
        <v>7656</v>
      </c>
      <c r="O73" s="3">
        <v>2161</v>
      </c>
      <c r="P73" s="3">
        <v>0</v>
      </c>
      <c r="Q73" s="3">
        <v>0</v>
      </c>
      <c r="R73" s="3"/>
    </row>
  </sheetData>
  <mergeCells count="2">
    <mergeCell ref="A73:B73"/>
    <mergeCell ref="A1:Q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2021-07-12T06:56:52Z</dcterms:created>
  <dcterms:modified xsi:type="dcterms:W3CDTF">2021-07-12T07:09:48Z</dcterms:modified>
</cp:coreProperties>
</file>