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_wenc\Desktop\"/>
    </mc:Choice>
  </mc:AlternateContent>
  <xr:revisionPtr revIDLastSave="0" documentId="8_{37DD5354-6258-4E8D-8C9B-BE2BA1F102F1}" xr6:coauthVersionLast="47" xr6:coauthVersionMax="47" xr10:uidLastSave="{00000000-0000-0000-0000-000000000000}"/>
  <bookViews>
    <workbookView xWindow="-120" yWindow="-120" windowWidth="29040" windowHeight="15840"/>
  </bookViews>
  <sheets>
    <sheet name="rejestr_wyborcow_2021_kw_4_2022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5" i="1"/>
  <c r="A17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4" i="1"/>
  <c r="A35" i="1"/>
  <c r="A36" i="1"/>
  <c r="A37" i="1"/>
  <c r="A38" i="1"/>
  <c r="A40" i="1"/>
  <c r="A41" i="1"/>
  <c r="A42" i="1"/>
  <c r="A43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1" i="1"/>
  <c r="A63" i="1"/>
  <c r="A64" i="1"/>
  <c r="A65" i="1"/>
  <c r="A66" i="1"/>
  <c r="A67" i="1"/>
  <c r="A69" i="1"/>
  <c r="A71" i="1"/>
</calcChain>
</file>

<file path=xl/sharedStrings.xml><?xml version="1.0" encoding="utf-8"?>
<sst xmlns="http://schemas.openxmlformats.org/spreadsheetml/2006/main" count="208" uniqueCount="100">
  <si>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</si>
  <si>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</si>
  <si>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</si>
  <si>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</si>
  <si>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</si>
  <si>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</si>
  <si>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</si>
  <si>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</si>
  <si>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</si>
  <si>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</si>
  <si>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</si>
  <si>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</si>
  <si>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</si>
  <si>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</si>
  <si>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</si>
  <si>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</si>
  <si>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</si>
  <si>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</si>
  <si>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</si>
  <si>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goleniowski</t>
  </si>
  <si>
    <t>gm. Goleniów</t>
  </si>
  <si>
    <t>goleniowski</t>
  </si>
  <si>
    <t>Szczecin</t>
  </si>
  <si>
    <t>gm. Maszewo</t>
  </si>
  <si>
    <t>gm. Nowogard</t>
  </si>
  <si>
    <t>gm. Osina</t>
  </si>
  <si>
    <t>gm. Przybiernów</t>
  </si>
  <si>
    <t>gm. Stepnica</t>
  </si>
  <si>
    <t>Powiat gryficki</t>
  </si>
  <si>
    <t>gm. Brojce</t>
  </si>
  <si>
    <t>gryficki</t>
  </si>
  <si>
    <t>gm. Gryfice</t>
  </si>
  <si>
    <t>gm. Karnice</t>
  </si>
  <si>
    <t>gm. Płoty</t>
  </si>
  <si>
    <t>gm. Rewal</t>
  </si>
  <si>
    <t>gm. Trzebiatów</t>
  </si>
  <si>
    <t>Powiat gryfiński</t>
  </si>
  <si>
    <t>gm. Banie</t>
  </si>
  <si>
    <t>gryfiński</t>
  </si>
  <si>
    <t>gm. Cedynia</t>
  </si>
  <si>
    <t>gm. Chojna</t>
  </si>
  <si>
    <t>gm. Gryfino</t>
  </si>
  <si>
    <t>gm. Mieszkowice</t>
  </si>
  <si>
    <t>gm. Moryń</t>
  </si>
  <si>
    <t>gm. Stare Czarnowo</t>
  </si>
  <si>
    <t>gm. Trzcińsko-Zdrój</t>
  </si>
  <si>
    <t>gm. Widuchowa</t>
  </si>
  <si>
    <t>Powiat kamieński</t>
  </si>
  <si>
    <t>gm. Dziwnów</t>
  </si>
  <si>
    <t>kamieński</t>
  </si>
  <si>
    <t>gm. Golczewo</t>
  </si>
  <si>
    <t>gm. Kamień Pomorski</t>
  </si>
  <si>
    <t>gm. Międzyzdroje</t>
  </si>
  <si>
    <t>gm. Świerzno</t>
  </si>
  <si>
    <t>gm. Wolin</t>
  </si>
  <si>
    <t>Powiat myśliborski</t>
  </si>
  <si>
    <t>gm. Barlinek</t>
  </si>
  <si>
    <t>myśliborski</t>
  </si>
  <si>
    <t>gm. Boleszkowice</t>
  </si>
  <si>
    <t>gm. Dębno</t>
  </si>
  <si>
    <t>gm. Myślibórz</t>
  </si>
  <si>
    <t>gm. Nowogródek Pomorski</t>
  </si>
  <si>
    <t>Powiat policki</t>
  </si>
  <si>
    <t>gm. Dobra (Szczecińska)</t>
  </si>
  <si>
    <t>policki</t>
  </si>
  <si>
    <t>gm. Kołbaskowo</t>
  </si>
  <si>
    <t>gm. Nowe Warpno</t>
  </si>
  <si>
    <t>gm. Police</t>
  </si>
  <si>
    <t>Powiat pyrzycki</t>
  </si>
  <si>
    <t>gm. Bielice</t>
  </si>
  <si>
    <t>pyrzycki</t>
  </si>
  <si>
    <t>gm. Kozielice</t>
  </si>
  <si>
    <t>gm. Lipiany</t>
  </si>
  <si>
    <t>gm. Przelewice</t>
  </si>
  <si>
    <t>gm. Pyrzyce</t>
  </si>
  <si>
    <t>gm. Warnice</t>
  </si>
  <si>
    <t>Powiat stargardzki</t>
  </si>
  <si>
    <t>m. Stargard</t>
  </si>
  <si>
    <t>stargardzki</t>
  </si>
  <si>
    <t>gm. Chociwel</t>
  </si>
  <si>
    <t>gm. Dobrzany</t>
  </si>
  <si>
    <t>gm. Dolice</t>
  </si>
  <si>
    <t>gm. Ińsko</t>
  </si>
  <si>
    <t>gm. Kobylanka</t>
  </si>
  <si>
    <t>gm. Marianowo</t>
  </si>
  <si>
    <t>gm. Stara Dąbrowa</t>
  </si>
  <si>
    <t>gm. Stargard</t>
  </si>
  <si>
    <t>gm. Suchań</t>
  </si>
  <si>
    <t>Powiat łobeski</t>
  </si>
  <si>
    <t>gm. Dobra</t>
  </si>
  <si>
    <t>łobeski</t>
  </si>
  <si>
    <t>gm. Łobez</t>
  </si>
  <si>
    <t>gm. Radowo Małe</t>
  </si>
  <si>
    <t>gm. Resko</t>
  </si>
  <si>
    <t>gm. Węgorzyno</t>
  </si>
  <si>
    <t>Miasto na prawach powiatu</t>
  </si>
  <si>
    <t>m. Szczecin</t>
  </si>
  <si>
    <t>m. Świnoujście</t>
  </si>
  <si>
    <t>Świnoujście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</si>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</sst>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0" fontId="16" fillId="0" borderId="0" xfId="0" applyFont="1" applyAlignment="1">
      <alignment wrapText="1"/>
    </xf>
    <xf numFmtId="0" fontId="18" fillId="0" borderId="0" xfId="0" applyFont="1"/>
    <xf numFmtId="0" fontId="0" fillId="0" borderId="0" xfId="0" applyFont="1"/>
    <xf numFmtId="0" fontId="19" fillId="0" borderId="0" xfId="0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workbookViewId="0">
      <selection activeCell="B76" sqref="B76"/>
    </sheetView>
  </sheetViews>
  <sheetFormatPr defaultRowHeight="15" x14ac:dyDescent="0.25"/>
  <cols>
    <col min="1" max="1" width="22.5703125" customWidth="1"/>
    <col min="2" max="2" width="26.85546875" customWidth="1"/>
    <col min="3" max="3" width="22.140625" customWidth="1"/>
    <col min="4" max="4" width="13.5703125" customWidth="1"/>
    <col min="5" max="19" width="20.7109375" customWidth="1"/>
  </cols>
  <sheetData>
    <row r="1" spans="1:19" s="2" customFormat="1" ht="6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s="1" customFormat="1" x14ac:dyDescent="0.25">
      <c r="A2" s="3" t="s">
        <v>19</v>
      </c>
      <c r="E2" s="1">
        <v>77125</v>
      </c>
      <c r="F2" s="1">
        <v>62279</v>
      </c>
      <c r="G2" s="1">
        <v>61581</v>
      </c>
      <c r="H2" s="1">
        <v>698</v>
      </c>
      <c r="I2" s="1">
        <v>698</v>
      </c>
      <c r="J2" s="1">
        <v>452</v>
      </c>
      <c r="K2" s="1">
        <v>61</v>
      </c>
      <c r="L2" s="1">
        <v>185</v>
      </c>
      <c r="M2" s="1">
        <v>0</v>
      </c>
      <c r="N2" s="1">
        <v>910</v>
      </c>
      <c r="O2" s="1">
        <v>268</v>
      </c>
      <c r="P2" s="1">
        <v>457</v>
      </c>
      <c r="Q2" s="1">
        <v>185</v>
      </c>
      <c r="R2" s="1">
        <v>0</v>
      </c>
      <c r="S2" s="1">
        <v>0</v>
      </c>
    </row>
    <row r="3" spans="1:19" x14ac:dyDescent="0.25">
      <c r="A3" t="str">
        <f>"320402"</f>
        <v>320402</v>
      </c>
      <c r="B3" t="s">
        <v>20</v>
      </c>
      <c r="C3" t="s">
        <v>21</v>
      </c>
      <c r="D3" t="s">
        <v>22</v>
      </c>
      <c r="E3">
        <v>33858</v>
      </c>
      <c r="F3">
        <v>27232</v>
      </c>
      <c r="G3">
        <v>27033</v>
      </c>
      <c r="H3">
        <v>199</v>
      </c>
      <c r="I3">
        <v>199</v>
      </c>
      <c r="J3">
        <v>130</v>
      </c>
      <c r="K3">
        <v>23</v>
      </c>
      <c r="L3">
        <v>46</v>
      </c>
      <c r="M3">
        <v>0</v>
      </c>
      <c r="N3">
        <v>301</v>
      </c>
      <c r="O3">
        <v>54</v>
      </c>
      <c r="P3">
        <v>201</v>
      </c>
      <c r="Q3">
        <v>46</v>
      </c>
      <c r="R3">
        <v>0</v>
      </c>
      <c r="S3">
        <v>0</v>
      </c>
    </row>
    <row r="4" spans="1:19" x14ac:dyDescent="0.25">
      <c r="A4" t="str">
        <f>"320403"</f>
        <v>320403</v>
      </c>
      <c r="B4" t="s">
        <v>23</v>
      </c>
      <c r="C4" t="s">
        <v>21</v>
      </c>
      <c r="D4" t="s">
        <v>22</v>
      </c>
      <c r="E4">
        <v>8451</v>
      </c>
      <c r="F4">
        <v>6705</v>
      </c>
      <c r="G4">
        <v>6535</v>
      </c>
      <c r="H4">
        <v>170</v>
      </c>
      <c r="I4">
        <v>170</v>
      </c>
      <c r="J4">
        <v>127</v>
      </c>
      <c r="K4">
        <v>19</v>
      </c>
      <c r="L4">
        <v>24</v>
      </c>
      <c r="M4">
        <v>0</v>
      </c>
      <c r="N4">
        <v>88</v>
      </c>
      <c r="O4">
        <v>21</v>
      </c>
      <c r="P4">
        <v>43</v>
      </c>
      <c r="Q4">
        <v>24</v>
      </c>
      <c r="R4">
        <v>0</v>
      </c>
      <c r="S4">
        <v>0</v>
      </c>
    </row>
    <row r="5" spans="1:19" x14ac:dyDescent="0.25">
      <c r="A5" t="str">
        <f>"320404"</f>
        <v>320404</v>
      </c>
      <c r="B5" t="s">
        <v>24</v>
      </c>
      <c r="C5" t="s">
        <v>21</v>
      </c>
      <c r="D5" t="s">
        <v>22</v>
      </c>
      <c r="E5">
        <v>22606</v>
      </c>
      <c r="F5">
        <v>18467</v>
      </c>
      <c r="G5">
        <v>18272</v>
      </c>
      <c r="H5">
        <v>195</v>
      </c>
      <c r="I5">
        <v>195</v>
      </c>
      <c r="J5">
        <v>88</v>
      </c>
      <c r="K5">
        <v>4</v>
      </c>
      <c r="L5">
        <v>103</v>
      </c>
      <c r="M5">
        <v>0</v>
      </c>
      <c r="N5">
        <v>408</v>
      </c>
      <c r="O5">
        <v>161</v>
      </c>
      <c r="P5">
        <v>144</v>
      </c>
      <c r="Q5">
        <v>103</v>
      </c>
      <c r="R5">
        <v>0</v>
      </c>
      <c r="S5">
        <v>0</v>
      </c>
    </row>
    <row r="6" spans="1:19" x14ac:dyDescent="0.25">
      <c r="A6" t="str">
        <f>"320405"</f>
        <v>320405</v>
      </c>
      <c r="B6" t="s">
        <v>25</v>
      </c>
      <c r="C6" t="s">
        <v>21</v>
      </c>
      <c r="D6" t="s">
        <v>22</v>
      </c>
      <c r="E6">
        <v>2906</v>
      </c>
      <c r="F6">
        <v>2318</v>
      </c>
      <c r="G6">
        <v>2269</v>
      </c>
      <c r="H6">
        <v>49</v>
      </c>
      <c r="I6">
        <v>49</v>
      </c>
      <c r="J6">
        <v>37</v>
      </c>
      <c r="K6">
        <v>9</v>
      </c>
      <c r="L6">
        <v>3</v>
      </c>
      <c r="M6">
        <v>0</v>
      </c>
      <c r="N6">
        <v>30</v>
      </c>
      <c r="O6">
        <v>12</v>
      </c>
      <c r="P6">
        <v>15</v>
      </c>
      <c r="Q6">
        <v>3</v>
      </c>
      <c r="R6">
        <v>0</v>
      </c>
      <c r="S6">
        <v>0</v>
      </c>
    </row>
    <row r="7" spans="1:19" x14ac:dyDescent="0.25">
      <c r="A7" t="str">
        <f>"320406"</f>
        <v>320406</v>
      </c>
      <c r="B7" t="s">
        <v>26</v>
      </c>
      <c r="C7" t="s">
        <v>21</v>
      </c>
      <c r="D7" t="s">
        <v>22</v>
      </c>
      <c r="E7">
        <v>4756</v>
      </c>
      <c r="F7">
        <v>3884</v>
      </c>
      <c r="G7">
        <v>3851</v>
      </c>
      <c r="H7">
        <v>33</v>
      </c>
      <c r="I7">
        <v>33</v>
      </c>
      <c r="J7">
        <v>29</v>
      </c>
      <c r="K7">
        <v>3</v>
      </c>
      <c r="L7">
        <v>1</v>
      </c>
      <c r="M7">
        <v>0</v>
      </c>
      <c r="N7">
        <v>43</v>
      </c>
      <c r="O7">
        <v>11</v>
      </c>
      <c r="P7">
        <v>31</v>
      </c>
      <c r="Q7">
        <v>1</v>
      </c>
      <c r="R7">
        <v>0</v>
      </c>
      <c r="S7">
        <v>0</v>
      </c>
    </row>
    <row r="8" spans="1:19" x14ac:dyDescent="0.25">
      <c r="A8" t="str">
        <f>"320407"</f>
        <v>320407</v>
      </c>
      <c r="B8" t="s">
        <v>27</v>
      </c>
      <c r="C8" t="s">
        <v>21</v>
      </c>
      <c r="D8" t="s">
        <v>22</v>
      </c>
      <c r="E8">
        <v>4548</v>
      </c>
      <c r="F8">
        <v>3673</v>
      </c>
      <c r="G8">
        <v>3621</v>
      </c>
      <c r="H8">
        <v>52</v>
      </c>
      <c r="I8">
        <v>52</v>
      </c>
      <c r="J8">
        <v>41</v>
      </c>
      <c r="K8">
        <v>3</v>
      </c>
      <c r="L8">
        <v>8</v>
      </c>
      <c r="M8">
        <v>0</v>
      </c>
      <c r="N8">
        <v>40</v>
      </c>
      <c r="O8">
        <v>9</v>
      </c>
      <c r="P8">
        <v>23</v>
      </c>
      <c r="Q8">
        <v>8</v>
      </c>
      <c r="R8">
        <v>0</v>
      </c>
      <c r="S8">
        <v>0</v>
      </c>
    </row>
    <row r="9" spans="1:19" s="1" customFormat="1" x14ac:dyDescent="0.25">
      <c r="A9" s="3" t="s">
        <v>28</v>
      </c>
      <c r="E9" s="1">
        <v>56101</v>
      </c>
      <c r="F9" s="1">
        <v>45810</v>
      </c>
      <c r="G9" s="1">
        <v>45137</v>
      </c>
      <c r="H9" s="1">
        <v>673</v>
      </c>
      <c r="I9" s="1">
        <v>669</v>
      </c>
      <c r="J9" s="1">
        <v>477</v>
      </c>
      <c r="K9" s="1">
        <v>65</v>
      </c>
      <c r="L9" s="1">
        <v>127</v>
      </c>
      <c r="M9" s="1">
        <v>4</v>
      </c>
      <c r="N9" s="1">
        <v>868</v>
      </c>
      <c r="O9" s="1">
        <v>227</v>
      </c>
      <c r="P9" s="1">
        <v>514</v>
      </c>
      <c r="Q9" s="1">
        <v>127</v>
      </c>
      <c r="R9" s="1">
        <v>0</v>
      </c>
      <c r="S9" s="1">
        <v>0</v>
      </c>
    </row>
    <row r="10" spans="1:19" x14ac:dyDescent="0.25">
      <c r="A10" t="str">
        <f>"320501"</f>
        <v>320501</v>
      </c>
      <c r="B10" t="s">
        <v>29</v>
      </c>
      <c r="C10" t="s">
        <v>30</v>
      </c>
      <c r="D10" t="s">
        <v>22</v>
      </c>
      <c r="E10">
        <v>3573</v>
      </c>
      <c r="F10">
        <v>2813</v>
      </c>
      <c r="G10">
        <v>2791</v>
      </c>
      <c r="H10">
        <v>22</v>
      </c>
      <c r="I10">
        <v>22</v>
      </c>
      <c r="J10">
        <v>18</v>
      </c>
      <c r="K10">
        <v>3</v>
      </c>
      <c r="L10">
        <v>1</v>
      </c>
      <c r="M10">
        <v>0</v>
      </c>
      <c r="N10">
        <v>34</v>
      </c>
      <c r="O10">
        <v>6</v>
      </c>
      <c r="P10">
        <v>27</v>
      </c>
      <c r="Q10">
        <v>1</v>
      </c>
      <c r="R10">
        <v>0</v>
      </c>
      <c r="S10">
        <v>0</v>
      </c>
    </row>
    <row r="11" spans="1:19" x14ac:dyDescent="0.25">
      <c r="A11" t="str">
        <f>"320502"</f>
        <v>320502</v>
      </c>
      <c r="B11" t="s">
        <v>31</v>
      </c>
      <c r="C11" t="s">
        <v>30</v>
      </c>
      <c r="D11" t="s">
        <v>22</v>
      </c>
      <c r="E11">
        <v>21916</v>
      </c>
      <c r="F11">
        <v>17886</v>
      </c>
      <c r="G11">
        <v>17696</v>
      </c>
      <c r="H11">
        <v>190</v>
      </c>
      <c r="I11">
        <v>190</v>
      </c>
      <c r="J11">
        <v>98</v>
      </c>
      <c r="K11">
        <v>32</v>
      </c>
      <c r="L11">
        <v>60</v>
      </c>
      <c r="M11">
        <v>0</v>
      </c>
      <c r="N11">
        <v>304</v>
      </c>
      <c r="O11">
        <v>44</v>
      </c>
      <c r="P11">
        <v>200</v>
      </c>
      <c r="Q11">
        <v>60</v>
      </c>
      <c r="R11">
        <v>0</v>
      </c>
      <c r="S11">
        <v>0</v>
      </c>
    </row>
    <row r="12" spans="1:19" x14ac:dyDescent="0.25">
      <c r="A12" t="str">
        <f>"320503"</f>
        <v>320503</v>
      </c>
      <c r="B12" t="s">
        <v>32</v>
      </c>
      <c r="C12" t="s">
        <v>30</v>
      </c>
      <c r="D12" t="s">
        <v>22</v>
      </c>
      <c r="E12">
        <v>3821</v>
      </c>
      <c r="F12">
        <v>3150</v>
      </c>
      <c r="G12">
        <v>3055</v>
      </c>
      <c r="H12">
        <v>95</v>
      </c>
      <c r="I12">
        <v>95</v>
      </c>
      <c r="J12">
        <v>76</v>
      </c>
      <c r="K12">
        <v>3</v>
      </c>
      <c r="L12">
        <v>16</v>
      </c>
      <c r="M12">
        <v>0</v>
      </c>
      <c r="N12">
        <v>63</v>
      </c>
      <c r="O12">
        <v>9</v>
      </c>
      <c r="P12">
        <v>38</v>
      </c>
      <c r="Q12">
        <v>16</v>
      </c>
      <c r="R12">
        <v>0</v>
      </c>
      <c r="S12">
        <v>0</v>
      </c>
    </row>
    <row r="13" spans="1:19" x14ac:dyDescent="0.25">
      <c r="A13" t="str">
        <f>"320504"</f>
        <v>320504</v>
      </c>
      <c r="B13" t="s">
        <v>33</v>
      </c>
      <c r="C13" t="s">
        <v>30</v>
      </c>
      <c r="D13" t="s">
        <v>22</v>
      </c>
      <c r="E13">
        <v>8379</v>
      </c>
      <c r="F13">
        <v>6771</v>
      </c>
      <c r="G13">
        <v>6697</v>
      </c>
      <c r="H13">
        <v>74</v>
      </c>
      <c r="I13">
        <v>72</v>
      </c>
      <c r="J13">
        <v>58</v>
      </c>
      <c r="K13">
        <v>7</v>
      </c>
      <c r="L13">
        <v>7</v>
      </c>
      <c r="M13">
        <v>2</v>
      </c>
      <c r="N13">
        <v>72</v>
      </c>
      <c r="O13">
        <v>13</v>
      </c>
      <c r="P13">
        <v>52</v>
      </c>
      <c r="Q13">
        <v>7</v>
      </c>
      <c r="R13">
        <v>0</v>
      </c>
      <c r="S13">
        <v>0</v>
      </c>
    </row>
    <row r="14" spans="1:19" x14ac:dyDescent="0.25">
      <c r="A14" t="str">
        <f>"320507"</f>
        <v>320507</v>
      </c>
      <c r="B14" t="s">
        <v>34</v>
      </c>
      <c r="C14" t="s">
        <v>30</v>
      </c>
      <c r="D14" t="s">
        <v>22</v>
      </c>
      <c r="E14">
        <v>3576</v>
      </c>
      <c r="F14">
        <v>3128</v>
      </c>
      <c r="G14">
        <v>2926</v>
      </c>
      <c r="H14">
        <v>202</v>
      </c>
      <c r="I14">
        <v>200</v>
      </c>
      <c r="J14">
        <v>165</v>
      </c>
      <c r="K14">
        <v>17</v>
      </c>
      <c r="L14">
        <v>18</v>
      </c>
      <c r="M14">
        <v>2</v>
      </c>
      <c r="N14">
        <v>78</v>
      </c>
      <c r="O14">
        <v>4</v>
      </c>
      <c r="P14">
        <v>56</v>
      </c>
      <c r="Q14">
        <v>18</v>
      </c>
      <c r="R14">
        <v>0</v>
      </c>
      <c r="S14">
        <v>0</v>
      </c>
    </row>
    <row r="15" spans="1:19" x14ac:dyDescent="0.25">
      <c r="A15" t="str">
        <f>"320508"</f>
        <v>320508</v>
      </c>
      <c r="B15" t="s">
        <v>35</v>
      </c>
      <c r="C15" t="s">
        <v>30</v>
      </c>
      <c r="D15" t="s">
        <v>22</v>
      </c>
      <c r="E15">
        <v>14836</v>
      </c>
      <c r="F15">
        <v>12062</v>
      </c>
      <c r="G15">
        <v>11972</v>
      </c>
      <c r="H15">
        <v>90</v>
      </c>
      <c r="I15">
        <v>90</v>
      </c>
      <c r="J15">
        <v>62</v>
      </c>
      <c r="K15">
        <v>3</v>
      </c>
      <c r="L15">
        <v>25</v>
      </c>
      <c r="M15">
        <v>0</v>
      </c>
      <c r="N15">
        <v>317</v>
      </c>
      <c r="O15">
        <v>151</v>
      </c>
      <c r="P15">
        <v>141</v>
      </c>
      <c r="Q15">
        <v>25</v>
      </c>
      <c r="R15">
        <v>0</v>
      </c>
      <c r="S15">
        <v>0</v>
      </c>
    </row>
    <row r="16" spans="1:19" s="1" customFormat="1" x14ac:dyDescent="0.25">
      <c r="A16" s="3" t="s">
        <v>36</v>
      </c>
      <c r="E16" s="1">
        <v>77165</v>
      </c>
      <c r="F16" s="1">
        <v>62753</v>
      </c>
      <c r="G16" s="1">
        <v>62135</v>
      </c>
      <c r="H16" s="1">
        <v>618</v>
      </c>
      <c r="I16" s="1">
        <v>606</v>
      </c>
      <c r="J16" s="1">
        <v>456</v>
      </c>
      <c r="K16" s="1">
        <v>53</v>
      </c>
      <c r="L16" s="1">
        <v>97</v>
      </c>
      <c r="M16" s="1">
        <v>12</v>
      </c>
      <c r="N16" s="1">
        <v>826</v>
      </c>
      <c r="O16" s="1">
        <v>225</v>
      </c>
      <c r="P16" s="1">
        <v>504</v>
      </c>
      <c r="Q16" s="1">
        <v>97</v>
      </c>
      <c r="R16" s="1">
        <v>0</v>
      </c>
      <c r="S16" s="1">
        <v>0</v>
      </c>
    </row>
    <row r="17" spans="1:19" x14ac:dyDescent="0.25">
      <c r="A17" t="str">
        <f>"320601"</f>
        <v>320601</v>
      </c>
      <c r="B17" t="s">
        <v>37</v>
      </c>
      <c r="C17" t="s">
        <v>38</v>
      </c>
      <c r="D17" t="s">
        <v>22</v>
      </c>
      <c r="E17">
        <v>5979</v>
      </c>
      <c r="F17">
        <v>4866</v>
      </c>
      <c r="G17">
        <v>4841</v>
      </c>
      <c r="H17">
        <v>25</v>
      </c>
      <c r="I17">
        <v>25</v>
      </c>
      <c r="J17">
        <v>19</v>
      </c>
      <c r="K17">
        <v>6</v>
      </c>
      <c r="L17">
        <v>0</v>
      </c>
      <c r="M17">
        <v>0</v>
      </c>
      <c r="N17">
        <v>45</v>
      </c>
      <c r="O17">
        <v>16</v>
      </c>
      <c r="P17">
        <v>29</v>
      </c>
      <c r="Q17">
        <v>0</v>
      </c>
      <c r="R17">
        <v>0</v>
      </c>
      <c r="S17">
        <v>0</v>
      </c>
    </row>
    <row r="18" spans="1:19" x14ac:dyDescent="0.25">
      <c r="A18" t="str">
        <f>"320602"</f>
        <v>320602</v>
      </c>
      <c r="B18" t="s">
        <v>39</v>
      </c>
      <c r="C18" t="s">
        <v>38</v>
      </c>
      <c r="D18" t="s">
        <v>22</v>
      </c>
      <c r="E18">
        <v>4118</v>
      </c>
      <c r="F18">
        <v>3349</v>
      </c>
      <c r="G18">
        <v>3256</v>
      </c>
      <c r="H18">
        <v>93</v>
      </c>
      <c r="I18">
        <v>84</v>
      </c>
      <c r="J18">
        <v>75</v>
      </c>
      <c r="K18">
        <v>2</v>
      </c>
      <c r="L18">
        <v>7</v>
      </c>
      <c r="M18">
        <v>9</v>
      </c>
      <c r="N18">
        <v>29</v>
      </c>
      <c r="O18">
        <v>6</v>
      </c>
      <c r="P18">
        <v>16</v>
      </c>
      <c r="Q18">
        <v>7</v>
      </c>
      <c r="R18">
        <v>0</v>
      </c>
      <c r="S18">
        <v>0</v>
      </c>
    </row>
    <row r="19" spans="1:19" x14ac:dyDescent="0.25">
      <c r="A19" t="str">
        <f>"320603"</f>
        <v>320603</v>
      </c>
      <c r="B19" t="s">
        <v>40</v>
      </c>
      <c r="C19" t="s">
        <v>38</v>
      </c>
      <c r="D19" t="s">
        <v>22</v>
      </c>
      <c r="E19">
        <v>13035</v>
      </c>
      <c r="F19">
        <v>10573</v>
      </c>
      <c r="G19">
        <v>10485</v>
      </c>
      <c r="H19">
        <v>88</v>
      </c>
      <c r="I19">
        <v>87</v>
      </c>
      <c r="J19">
        <v>63</v>
      </c>
      <c r="K19">
        <v>8</v>
      </c>
      <c r="L19">
        <v>16</v>
      </c>
      <c r="M19">
        <v>1</v>
      </c>
      <c r="N19">
        <v>145</v>
      </c>
      <c r="O19">
        <v>36</v>
      </c>
      <c r="P19">
        <v>93</v>
      </c>
      <c r="Q19">
        <v>16</v>
      </c>
      <c r="R19">
        <v>0</v>
      </c>
      <c r="S19">
        <v>0</v>
      </c>
    </row>
    <row r="20" spans="1:19" x14ac:dyDescent="0.25">
      <c r="A20" t="str">
        <f>"320604"</f>
        <v>320604</v>
      </c>
      <c r="B20" t="s">
        <v>41</v>
      </c>
      <c r="C20" t="s">
        <v>38</v>
      </c>
      <c r="D20" t="s">
        <v>22</v>
      </c>
      <c r="E20">
        <v>29190</v>
      </c>
      <c r="F20">
        <v>23851</v>
      </c>
      <c r="G20">
        <v>23716</v>
      </c>
      <c r="H20">
        <v>135</v>
      </c>
      <c r="I20">
        <v>135</v>
      </c>
      <c r="J20">
        <v>79</v>
      </c>
      <c r="K20">
        <v>15</v>
      </c>
      <c r="L20">
        <v>41</v>
      </c>
      <c r="M20">
        <v>0</v>
      </c>
      <c r="N20">
        <v>289</v>
      </c>
      <c r="O20">
        <v>68</v>
      </c>
      <c r="P20">
        <v>180</v>
      </c>
      <c r="Q20">
        <v>41</v>
      </c>
      <c r="R20">
        <v>0</v>
      </c>
      <c r="S20">
        <v>0</v>
      </c>
    </row>
    <row r="21" spans="1:19" x14ac:dyDescent="0.25">
      <c r="A21" t="str">
        <f>"320605"</f>
        <v>320605</v>
      </c>
      <c r="B21" t="s">
        <v>42</v>
      </c>
      <c r="C21" t="s">
        <v>38</v>
      </c>
      <c r="D21" t="s">
        <v>22</v>
      </c>
      <c r="E21">
        <v>6708</v>
      </c>
      <c r="F21">
        <v>5402</v>
      </c>
      <c r="G21">
        <v>5383</v>
      </c>
      <c r="H21">
        <v>19</v>
      </c>
      <c r="I21">
        <v>19</v>
      </c>
      <c r="J21">
        <v>16</v>
      </c>
      <c r="K21">
        <v>0</v>
      </c>
      <c r="L21">
        <v>3</v>
      </c>
      <c r="M21">
        <v>0</v>
      </c>
      <c r="N21">
        <v>53</v>
      </c>
      <c r="O21">
        <v>15</v>
      </c>
      <c r="P21">
        <v>35</v>
      </c>
      <c r="Q21">
        <v>3</v>
      </c>
      <c r="R21">
        <v>0</v>
      </c>
      <c r="S21">
        <v>0</v>
      </c>
    </row>
    <row r="22" spans="1:19" x14ac:dyDescent="0.25">
      <c r="A22" t="str">
        <f>"320606"</f>
        <v>320606</v>
      </c>
      <c r="B22" t="s">
        <v>43</v>
      </c>
      <c r="C22" t="s">
        <v>38</v>
      </c>
      <c r="D22" t="s">
        <v>22</v>
      </c>
      <c r="E22">
        <v>4122</v>
      </c>
      <c r="F22">
        <v>3320</v>
      </c>
      <c r="G22">
        <v>3275</v>
      </c>
      <c r="H22">
        <v>45</v>
      </c>
      <c r="I22">
        <v>45</v>
      </c>
      <c r="J22">
        <v>35</v>
      </c>
      <c r="K22">
        <v>2</v>
      </c>
      <c r="L22">
        <v>8</v>
      </c>
      <c r="M22">
        <v>0</v>
      </c>
      <c r="N22">
        <v>93</v>
      </c>
      <c r="O22">
        <v>59</v>
      </c>
      <c r="P22">
        <v>26</v>
      </c>
      <c r="Q22">
        <v>8</v>
      </c>
      <c r="R22">
        <v>0</v>
      </c>
      <c r="S22">
        <v>0</v>
      </c>
    </row>
    <row r="23" spans="1:19" x14ac:dyDescent="0.25">
      <c r="A23" t="str">
        <f>"320607"</f>
        <v>320607</v>
      </c>
      <c r="B23" t="s">
        <v>44</v>
      </c>
      <c r="C23" t="s">
        <v>38</v>
      </c>
      <c r="D23" t="s">
        <v>22</v>
      </c>
      <c r="E23">
        <v>3651</v>
      </c>
      <c r="F23">
        <v>2983</v>
      </c>
      <c r="G23">
        <v>2881</v>
      </c>
      <c r="H23">
        <v>102</v>
      </c>
      <c r="I23">
        <v>101</v>
      </c>
      <c r="J23">
        <v>74</v>
      </c>
      <c r="K23">
        <v>13</v>
      </c>
      <c r="L23">
        <v>14</v>
      </c>
      <c r="M23">
        <v>1</v>
      </c>
      <c r="N23">
        <v>79</v>
      </c>
      <c r="O23">
        <v>5</v>
      </c>
      <c r="P23">
        <v>60</v>
      </c>
      <c r="Q23">
        <v>14</v>
      </c>
      <c r="R23">
        <v>0</v>
      </c>
      <c r="S23">
        <v>0</v>
      </c>
    </row>
    <row r="24" spans="1:19" x14ac:dyDescent="0.25">
      <c r="A24" t="str">
        <f>"320608"</f>
        <v>320608</v>
      </c>
      <c r="B24" t="s">
        <v>45</v>
      </c>
      <c r="C24" t="s">
        <v>38</v>
      </c>
      <c r="D24" t="s">
        <v>22</v>
      </c>
      <c r="E24">
        <v>5083</v>
      </c>
      <c r="F24">
        <v>4169</v>
      </c>
      <c r="G24">
        <v>4093</v>
      </c>
      <c r="H24">
        <v>76</v>
      </c>
      <c r="I24">
        <v>75</v>
      </c>
      <c r="J24">
        <v>67</v>
      </c>
      <c r="K24">
        <v>2</v>
      </c>
      <c r="L24">
        <v>6</v>
      </c>
      <c r="M24">
        <v>1</v>
      </c>
      <c r="N24">
        <v>49</v>
      </c>
      <c r="O24">
        <v>11</v>
      </c>
      <c r="P24">
        <v>32</v>
      </c>
      <c r="Q24">
        <v>6</v>
      </c>
      <c r="R24">
        <v>0</v>
      </c>
      <c r="S24">
        <v>0</v>
      </c>
    </row>
    <row r="25" spans="1:19" x14ac:dyDescent="0.25">
      <c r="A25" t="str">
        <f>"320609"</f>
        <v>320609</v>
      </c>
      <c r="B25" t="s">
        <v>46</v>
      </c>
      <c r="C25" t="s">
        <v>38</v>
      </c>
      <c r="D25" t="s">
        <v>22</v>
      </c>
      <c r="E25">
        <v>5279</v>
      </c>
      <c r="F25">
        <v>4240</v>
      </c>
      <c r="G25">
        <v>4205</v>
      </c>
      <c r="H25">
        <v>35</v>
      </c>
      <c r="I25">
        <v>35</v>
      </c>
      <c r="J25">
        <v>28</v>
      </c>
      <c r="K25">
        <v>5</v>
      </c>
      <c r="L25">
        <v>2</v>
      </c>
      <c r="M25">
        <v>0</v>
      </c>
      <c r="N25">
        <v>44</v>
      </c>
      <c r="O25">
        <v>9</v>
      </c>
      <c r="P25">
        <v>33</v>
      </c>
      <c r="Q25">
        <v>2</v>
      </c>
      <c r="R25">
        <v>0</v>
      </c>
      <c r="S25">
        <v>0</v>
      </c>
    </row>
    <row r="26" spans="1:19" s="1" customFormat="1" x14ac:dyDescent="0.25">
      <c r="A26" s="3" t="s">
        <v>47</v>
      </c>
      <c r="E26" s="1">
        <v>43920</v>
      </c>
      <c r="F26" s="1">
        <v>36619</v>
      </c>
      <c r="G26" s="1">
        <v>35984</v>
      </c>
      <c r="H26" s="1">
        <v>635</v>
      </c>
      <c r="I26" s="1">
        <v>623</v>
      </c>
      <c r="J26" s="1">
        <v>439</v>
      </c>
      <c r="K26" s="1">
        <v>52</v>
      </c>
      <c r="L26" s="1">
        <v>132</v>
      </c>
      <c r="M26" s="1">
        <v>12</v>
      </c>
      <c r="N26" s="1">
        <v>644</v>
      </c>
      <c r="O26" s="1">
        <v>73</v>
      </c>
      <c r="P26" s="1">
        <v>439</v>
      </c>
      <c r="Q26" s="1">
        <v>132</v>
      </c>
      <c r="R26" s="1">
        <v>0</v>
      </c>
      <c r="S26" s="1">
        <v>0</v>
      </c>
    </row>
    <row r="27" spans="1:19" x14ac:dyDescent="0.25">
      <c r="A27" t="str">
        <f>"320701"</f>
        <v>320701</v>
      </c>
      <c r="B27" t="s">
        <v>48</v>
      </c>
      <c r="C27" t="s">
        <v>49</v>
      </c>
      <c r="D27" t="s">
        <v>22</v>
      </c>
      <c r="E27">
        <v>3635</v>
      </c>
      <c r="F27">
        <v>3110</v>
      </c>
      <c r="G27">
        <v>3000</v>
      </c>
      <c r="H27">
        <v>110</v>
      </c>
      <c r="I27">
        <v>110</v>
      </c>
      <c r="J27">
        <v>77</v>
      </c>
      <c r="K27">
        <v>12</v>
      </c>
      <c r="L27">
        <v>21</v>
      </c>
      <c r="M27">
        <v>0</v>
      </c>
      <c r="N27">
        <v>84</v>
      </c>
      <c r="O27">
        <v>9</v>
      </c>
      <c r="P27">
        <v>54</v>
      </c>
      <c r="Q27">
        <v>21</v>
      </c>
      <c r="R27">
        <v>0</v>
      </c>
      <c r="S27">
        <v>0</v>
      </c>
    </row>
    <row r="28" spans="1:19" x14ac:dyDescent="0.25">
      <c r="A28" t="str">
        <f>"320702"</f>
        <v>320702</v>
      </c>
      <c r="B28" t="s">
        <v>50</v>
      </c>
      <c r="C28" t="s">
        <v>49</v>
      </c>
      <c r="D28" t="s">
        <v>22</v>
      </c>
      <c r="E28">
        <v>5626</v>
      </c>
      <c r="F28">
        <v>4685</v>
      </c>
      <c r="G28">
        <v>4618</v>
      </c>
      <c r="H28">
        <v>67</v>
      </c>
      <c r="I28">
        <v>66</v>
      </c>
      <c r="J28">
        <v>48</v>
      </c>
      <c r="K28">
        <v>1</v>
      </c>
      <c r="L28">
        <v>17</v>
      </c>
      <c r="M28">
        <v>1</v>
      </c>
      <c r="N28">
        <v>57</v>
      </c>
      <c r="O28">
        <v>7</v>
      </c>
      <c r="P28">
        <v>33</v>
      </c>
      <c r="Q28">
        <v>17</v>
      </c>
      <c r="R28">
        <v>0</v>
      </c>
      <c r="S28">
        <v>0</v>
      </c>
    </row>
    <row r="29" spans="1:19" x14ac:dyDescent="0.25">
      <c r="A29" t="str">
        <f>"320703"</f>
        <v>320703</v>
      </c>
      <c r="B29" t="s">
        <v>51</v>
      </c>
      <c r="C29" t="s">
        <v>49</v>
      </c>
      <c r="D29" t="s">
        <v>22</v>
      </c>
      <c r="E29">
        <v>13137</v>
      </c>
      <c r="F29">
        <v>11042</v>
      </c>
      <c r="G29">
        <v>10933</v>
      </c>
      <c r="H29">
        <v>109</v>
      </c>
      <c r="I29">
        <v>107</v>
      </c>
      <c r="J29">
        <v>73</v>
      </c>
      <c r="K29">
        <v>4</v>
      </c>
      <c r="L29">
        <v>30</v>
      </c>
      <c r="M29">
        <v>2</v>
      </c>
      <c r="N29">
        <v>204</v>
      </c>
      <c r="O29">
        <v>32</v>
      </c>
      <c r="P29">
        <v>142</v>
      </c>
      <c r="Q29">
        <v>30</v>
      </c>
      <c r="R29">
        <v>0</v>
      </c>
      <c r="S29">
        <v>0</v>
      </c>
    </row>
    <row r="30" spans="1:19" x14ac:dyDescent="0.25">
      <c r="A30" t="str">
        <f>"320704"</f>
        <v>320704</v>
      </c>
      <c r="B30" t="s">
        <v>52</v>
      </c>
      <c r="C30" t="s">
        <v>49</v>
      </c>
      <c r="D30" t="s">
        <v>22</v>
      </c>
      <c r="E30">
        <v>5881</v>
      </c>
      <c r="F30">
        <v>5055</v>
      </c>
      <c r="G30">
        <v>4915</v>
      </c>
      <c r="H30">
        <v>140</v>
      </c>
      <c r="I30">
        <v>135</v>
      </c>
      <c r="J30">
        <v>93</v>
      </c>
      <c r="K30">
        <v>14</v>
      </c>
      <c r="L30">
        <v>28</v>
      </c>
      <c r="M30">
        <v>5</v>
      </c>
      <c r="N30">
        <v>101</v>
      </c>
      <c r="O30">
        <v>7</v>
      </c>
      <c r="P30">
        <v>66</v>
      </c>
      <c r="Q30">
        <v>28</v>
      </c>
      <c r="R30">
        <v>0</v>
      </c>
      <c r="S30">
        <v>0</v>
      </c>
    </row>
    <row r="31" spans="1:19" x14ac:dyDescent="0.25">
      <c r="A31" t="str">
        <f>"320705"</f>
        <v>320705</v>
      </c>
      <c r="B31" t="s">
        <v>53</v>
      </c>
      <c r="C31" t="s">
        <v>49</v>
      </c>
      <c r="D31" t="s">
        <v>22</v>
      </c>
      <c r="E31">
        <v>4094</v>
      </c>
      <c r="F31">
        <v>3232</v>
      </c>
      <c r="G31">
        <v>3191</v>
      </c>
      <c r="H31">
        <v>41</v>
      </c>
      <c r="I31">
        <v>40</v>
      </c>
      <c r="J31">
        <v>36</v>
      </c>
      <c r="K31">
        <v>2</v>
      </c>
      <c r="L31">
        <v>2</v>
      </c>
      <c r="M31">
        <v>1</v>
      </c>
      <c r="N31">
        <v>49</v>
      </c>
      <c r="O31">
        <v>4</v>
      </c>
      <c r="P31">
        <v>43</v>
      </c>
      <c r="Q31">
        <v>2</v>
      </c>
      <c r="R31">
        <v>0</v>
      </c>
      <c r="S31">
        <v>0</v>
      </c>
    </row>
    <row r="32" spans="1:19" x14ac:dyDescent="0.25">
      <c r="A32" t="str">
        <f>"320706"</f>
        <v>320706</v>
      </c>
      <c r="B32" t="s">
        <v>54</v>
      </c>
      <c r="C32" t="s">
        <v>49</v>
      </c>
      <c r="D32" t="s">
        <v>22</v>
      </c>
      <c r="E32">
        <v>11547</v>
      </c>
      <c r="F32">
        <v>9495</v>
      </c>
      <c r="G32">
        <v>9327</v>
      </c>
      <c r="H32">
        <v>168</v>
      </c>
      <c r="I32">
        <v>165</v>
      </c>
      <c r="J32">
        <v>112</v>
      </c>
      <c r="K32">
        <v>19</v>
      </c>
      <c r="L32">
        <v>34</v>
      </c>
      <c r="M32">
        <v>3</v>
      </c>
      <c r="N32">
        <v>149</v>
      </c>
      <c r="O32">
        <v>14</v>
      </c>
      <c r="P32">
        <v>101</v>
      </c>
      <c r="Q32">
        <v>34</v>
      </c>
      <c r="R32">
        <v>0</v>
      </c>
      <c r="S32">
        <v>0</v>
      </c>
    </row>
    <row r="33" spans="1:19" s="1" customFormat="1" x14ac:dyDescent="0.25">
      <c r="A33" s="3" t="s">
        <v>55</v>
      </c>
      <c r="E33" s="1">
        <v>61397</v>
      </c>
      <c r="F33" s="1">
        <v>49880</v>
      </c>
      <c r="G33" s="1">
        <v>49580</v>
      </c>
      <c r="H33" s="1">
        <v>300</v>
      </c>
      <c r="I33" s="1">
        <v>294</v>
      </c>
      <c r="J33" s="1">
        <v>190</v>
      </c>
      <c r="K33" s="1">
        <v>21</v>
      </c>
      <c r="L33" s="1">
        <v>83</v>
      </c>
      <c r="M33" s="1">
        <v>6</v>
      </c>
      <c r="N33" s="1">
        <v>591</v>
      </c>
      <c r="O33" s="1">
        <v>128</v>
      </c>
      <c r="P33" s="1">
        <v>380</v>
      </c>
      <c r="Q33" s="1">
        <v>83</v>
      </c>
      <c r="R33" s="1">
        <v>0</v>
      </c>
      <c r="S33" s="1">
        <v>0</v>
      </c>
    </row>
    <row r="34" spans="1:19" x14ac:dyDescent="0.25">
      <c r="A34" t="str">
        <f>"321001"</f>
        <v>321001</v>
      </c>
      <c r="B34" t="s">
        <v>56</v>
      </c>
      <c r="C34" t="s">
        <v>57</v>
      </c>
      <c r="D34" t="s">
        <v>22</v>
      </c>
      <c r="E34">
        <v>17823</v>
      </c>
      <c r="F34">
        <v>14349</v>
      </c>
      <c r="G34">
        <v>14300</v>
      </c>
      <c r="H34">
        <v>49</v>
      </c>
      <c r="I34">
        <v>46</v>
      </c>
      <c r="J34">
        <v>26</v>
      </c>
      <c r="K34">
        <v>7</v>
      </c>
      <c r="L34">
        <v>13</v>
      </c>
      <c r="M34">
        <v>3</v>
      </c>
      <c r="N34">
        <v>156</v>
      </c>
      <c r="O34">
        <v>38</v>
      </c>
      <c r="P34">
        <v>105</v>
      </c>
      <c r="Q34">
        <v>13</v>
      </c>
      <c r="R34">
        <v>0</v>
      </c>
      <c r="S34">
        <v>0</v>
      </c>
    </row>
    <row r="35" spans="1:19" x14ac:dyDescent="0.25">
      <c r="A35" t="str">
        <f>"321002"</f>
        <v>321002</v>
      </c>
      <c r="B35" t="s">
        <v>58</v>
      </c>
      <c r="C35" t="s">
        <v>57</v>
      </c>
      <c r="D35" t="s">
        <v>22</v>
      </c>
      <c r="E35">
        <v>2761</v>
      </c>
      <c r="F35">
        <v>2218</v>
      </c>
      <c r="G35">
        <v>2195</v>
      </c>
      <c r="H35">
        <v>23</v>
      </c>
      <c r="I35">
        <v>23</v>
      </c>
      <c r="J35">
        <v>19</v>
      </c>
      <c r="K35">
        <v>3</v>
      </c>
      <c r="L35">
        <v>1</v>
      </c>
      <c r="M35">
        <v>0</v>
      </c>
      <c r="N35">
        <v>29</v>
      </c>
      <c r="O35">
        <v>18</v>
      </c>
      <c r="P35">
        <v>10</v>
      </c>
      <c r="Q35">
        <v>1</v>
      </c>
      <c r="R35">
        <v>0</v>
      </c>
      <c r="S35">
        <v>0</v>
      </c>
    </row>
    <row r="36" spans="1:19" x14ac:dyDescent="0.25">
      <c r="A36" t="str">
        <f>"321003"</f>
        <v>321003</v>
      </c>
      <c r="B36" t="s">
        <v>59</v>
      </c>
      <c r="C36" t="s">
        <v>57</v>
      </c>
      <c r="D36" t="s">
        <v>22</v>
      </c>
      <c r="E36">
        <v>19023</v>
      </c>
      <c r="F36">
        <v>15391</v>
      </c>
      <c r="G36">
        <v>15282</v>
      </c>
      <c r="H36">
        <v>109</v>
      </c>
      <c r="I36">
        <v>109</v>
      </c>
      <c r="J36">
        <v>42</v>
      </c>
      <c r="K36">
        <v>11</v>
      </c>
      <c r="L36">
        <v>56</v>
      </c>
      <c r="M36">
        <v>0</v>
      </c>
      <c r="N36">
        <v>200</v>
      </c>
      <c r="O36">
        <v>33</v>
      </c>
      <c r="P36">
        <v>111</v>
      </c>
      <c r="Q36">
        <v>56</v>
      </c>
      <c r="R36">
        <v>0</v>
      </c>
      <c r="S36">
        <v>0</v>
      </c>
    </row>
    <row r="37" spans="1:19" x14ac:dyDescent="0.25">
      <c r="A37" t="str">
        <f>"321004"</f>
        <v>321004</v>
      </c>
      <c r="B37" t="s">
        <v>60</v>
      </c>
      <c r="C37" t="s">
        <v>57</v>
      </c>
      <c r="D37" t="s">
        <v>22</v>
      </c>
      <c r="E37">
        <v>18450</v>
      </c>
      <c r="F37">
        <v>15323</v>
      </c>
      <c r="G37">
        <v>15268</v>
      </c>
      <c r="H37">
        <v>55</v>
      </c>
      <c r="I37">
        <v>55</v>
      </c>
      <c r="J37">
        <v>42</v>
      </c>
      <c r="K37">
        <v>0</v>
      </c>
      <c r="L37">
        <v>13</v>
      </c>
      <c r="M37">
        <v>0</v>
      </c>
      <c r="N37">
        <v>184</v>
      </c>
      <c r="O37">
        <v>34</v>
      </c>
      <c r="P37">
        <v>137</v>
      </c>
      <c r="Q37">
        <v>13</v>
      </c>
      <c r="R37">
        <v>0</v>
      </c>
      <c r="S37">
        <v>0</v>
      </c>
    </row>
    <row r="38" spans="1:19" x14ac:dyDescent="0.25">
      <c r="A38" t="str">
        <f>"321005"</f>
        <v>321005</v>
      </c>
      <c r="B38" t="s">
        <v>61</v>
      </c>
      <c r="C38" t="s">
        <v>57</v>
      </c>
      <c r="D38" t="s">
        <v>22</v>
      </c>
      <c r="E38">
        <v>3340</v>
      </c>
      <c r="F38">
        <v>2599</v>
      </c>
      <c r="G38">
        <v>2535</v>
      </c>
      <c r="H38">
        <v>64</v>
      </c>
      <c r="I38">
        <v>61</v>
      </c>
      <c r="J38">
        <v>61</v>
      </c>
      <c r="K38">
        <v>0</v>
      </c>
      <c r="L38">
        <v>0</v>
      </c>
      <c r="M38">
        <v>3</v>
      </c>
      <c r="N38">
        <v>22</v>
      </c>
      <c r="O38">
        <v>5</v>
      </c>
      <c r="P38">
        <v>17</v>
      </c>
      <c r="Q38">
        <v>0</v>
      </c>
      <c r="R38">
        <v>0</v>
      </c>
      <c r="S38">
        <v>0</v>
      </c>
    </row>
    <row r="39" spans="1:19" s="1" customFormat="1" x14ac:dyDescent="0.25">
      <c r="A39" s="3" t="s">
        <v>62</v>
      </c>
      <c r="E39" s="1">
        <v>74959</v>
      </c>
      <c r="F39" s="1">
        <v>60078</v>
      </c>
      <c r="G39" s="1">
        <v>59097</v>
      </c>
      <c r="H39" s="1">
        <v>981</v>
      </c>
      <c r="I39" s="1">
        <v>965</v>
      </c>
      <c r="J39" s="1">
        <v>714</v>
      </c>
      <c r="K39" s="1">
        <v>88</v>
      </c>
      <c r="L39" s="1">
        <v>163</v>
      </c>
      <c r="M39" s="1">
        <v>16</v>
      </c>
      <c r="N39" s="1">
        <v>801</v>
      </c>
      <c r="O39" s="1">
        <v>126</v>
      </c>
      <c r="P39" s="1">
        <v>512</v>
      </c>
      <c r="Q39" s="1">
        <v>163</v>
      </c>
      <c r="R39" s="1">
        <v>0</v>
      </c>
      <c r="S39" s="1">
        <v>0</v>
      </c>
    </row>
    <row r="40" spans="1:19" x14ac:dyDescent="0.25">
      <c r="A40" t="str">
        <f>"321101"</f>
        <v>321101</v>
      </c>
      <c r="B40" t="s">
        <v>63</v>
      </c>
      <c r="C40" t="s">
        <v>64</v>
      </c>
      <c r="D40" t="s">
        <v>22</v>
      </c>
      <c r="E40">
        <v>23851</v>
      </c>
      <c r="F40">
        <v>18329</v>
      </c>
      <c r="G40">
        <v>17896</v>
      </c>
      <c r="H40">
        <v>433</v>
      </c>
      <c r="I40">
        <v>428</v>
      </c>
      <c r="J40">
        <v>361</v>
      </c>
      <c r="K40">
        <v>35</v>
      </c>
      <c r="L40">
        <v>32</v>
      </c>
      <c r="M40">
        <v>5</v>
      </c>
      <c r="N40">
        <v>195</v>
      </c>
      <c r="O40">
        <v>18</v>
      </c>
      <c r="P40">
        <v>145</v>
      </c>
      <c r="Q40">
        <v>32</v>
      </c>
      <c r="R40">
        <v>0</v>
      </c>
      <c r="S40">
        <v>0</v>
      </c>
    </row>
    <row r="41" spans="1:19" x14ac:dyDescent="0.25">
      <c r="A41" t="str">
        <f>"321102"</f>
        <v>321102</v>
      </c>
      <c r="B41" t="s">
        <v>65</v>
      </c>
      <c r="C41" t="s">
        <v>64</v>
      </c>
      <c r="D41" t="s">
        <v>22</v>
      </c>
      <c r="E41">
        <v>12794</v>
      </c>
      <c r="F41">
        <v>9932</v>
      </c>
      <c r="G41">
        <v>9727</v>
      </c>
      <c r="H41">
        <v>205</v>
      </c>
      <c r="I41">
        <v>203</v>
      </c>
      <c r="J41">
        <v>162</v>
      </c>
      <c r="K41">
        <v>26</v>
      </c>
      <c r="L41">
        <v>15</v>
      </c>
      <c r="M41">
        <v>2</v>
      </c>
      <c r="N41">
        <v>137</v>
      </c>
      <c r="O41">
        <v>13</v>
      </c>
      <c r="P41">
        <v>109</v>
      </c>
      <c r="Q41">
        <v>15</v>
      </c>
      <c r="R41">
        <v>0</v>
      </c>
      <c r="S41">
        <v>0</v>
      </c>
    </row>
    <row r="42" spans="1:19" x14ac:dyDescent="0.25">
      <c r="A42" t="str">
        <f>"321103"</f>
        <v>321103</v>
      </c>
      <c r="B42" t="s">
        <v>66</v>
      </c>
      <c r="C42" t="s">
        <v>64</v>
      </c>
      <c r="D42" t="s">
        <v>22</v>
      </c>
      <c r="E42">
        <v>1516</v>
      </c>
      <c r="F42">
        <v>1286</v>
      </c>
      <c r="G42">
        <v>1220</v>
      </c>
      <c r="H42">
        <v>66</v>
      </c>
      <c r="I42">
        <v>61</v>
      </c>
      <c r="J42">
        <v>50</v>
      </c>
      <c r="K42">
        <v>8</v>
      </c>
      <c r="L42">
        <v>3</v>
      </c>
      <c r="M42">
        <v>5</v>
      </c>
      <c r="N42">
        <v>24</v>
      </c>
      <c r="O42">
        <v>3</v>
      </c>
      <c r="P42">
        <v>18</v>
      </c>
      <c r="Q42">
        <v>3</v>
      </c>
      <c r="R42">
        <v>0</v>
      </c>
      <c r="S42">
        <v>0</v>
      </c>
    </row>
    <row r="43" spans="1:19" x14ac:dyDescent="0.25">
      <c r="A43" t="str">
        <f>"321104"</f>
        <v>321104</v>
      </c>
      <c r="B43" t="s">
        <v>67</v>
      </c>
      <c r="C43" t="s">
        <v>64</v>
      </c>
      <c r="D43" t="s">
        <v>22</v>
      </c>
      <c r="E43">
        <v>36798</v>
      </c>
      <c r="F43">
        <v>30531</v>
      </c>
      <c r="G43">
        <v>30254</v>
      </c>
      <c r="H43">
        <v>277</v>
      </c>
      <c r="I43">
        <v>273</v>
      </c>
      <c r="J43">
        <v>141</v>
      </c>
      <c r="K43">
        <v>19</v>
      </c>
      <c r="L43">
        <v>113</v>
      </c>
      <c r="M43">
        <v>4</v>
      </c>
      <c r="N43">
        <v>445</v>
      </c>
      <c r="O43">
        <v>92</v>
      </c>
      <c r="P43">
        <v>240</v>
      </c>
      <c r="Q43">
        <v>113</v>
      </c>
      <c r="R43">
        <v>0</v>
      </c>
      <c r="S43">
        <v>0</v>
      </c>
    </row>
    <row r="44" spans="1:19" s="1" customFormat="1" x14ac:dyDescent="0.25">
      <c r="A44" s="3" t="s">
        <v>68</v>
      </c>
      <c r="E44" s="1">
        <v>37019</v>
      </c>
      <c r="F44" s="1">
        <v>30236</v>
      </c>
      <c r="G44" s="1">
        <v>29939</v>
      </c>
      <c r="H44" s="1">
        <v>297</v>
      </c>
      <c r="I44" s="1">
        <v>295</v>
      </c>
      <c r="J44" s="1">
        <v>199</v>
      </c>
      <c r="K44" s="1">
        <v>16</v>
      </c>
      <c r="L44" s="1">
        <v>80</v>
      </c>
      <c r="M44" s="1">
        <v>2</v>
      </c>
      <c r="N44" s="1">
        <v>338</v>
      </c>
      <c r="O44" s="1">
        <v>63</v>
      </c>
      <c r="P44" s="1">
        <v>195</v>
      </c>
      <c r="Q44" s="1">
        <v>80</v>
      </c>
      <c r="R44" s="1">
        <v>0</v>
      </c>
      <c r="S44" s="1">
        <v>0</v>
      </c>
    </row>
    <row r="45" spans="1:19" x14ac:dyDescent="0.25">
      <c r="A45" t="str">
        <f>"321201"</f>
        <v>321201</v>
      </c>
      <c r="B45" t="s">
        <v>69</v>
      </c>
      <c r="C45" t="s">
        <v>70</v>
      </c>
      <c r="D45" t="s">
        <v>22</v>
      </c>
      <c r="E45">
        <v>2995</v>
      </c>
      <c r="F45">
        <v>2396</v>
      </c>
      <c r="G45">
        <v>2346</v>
      </c>
      <c r="H45">
        <v>50</v>
      </c>
      <c r="I45">
        <v>50</v>
      </c>
      <c r="J45">
        <v>44</v>
      </c>
      <c r="K45">
        <v>5</v>
      </c>
      <c r="L45">
        <v>1</v>
      </c>
      <c r="M45">
        <v>0</v>
      </c>
      <c r="N45">
        <v>20</v>
      </c>
      <c r="O45">
        <v>7</v>
      </c>
      <c r="P45">
        <v>12</v>
      </c>
      <c r="Q45">
        <v>1</v>
      </c>
      <c r="R45">
        <v>0</v>
      </c>
      <c r="S45">
        <v>0</v>
      </c>
    </row>
    <row r="46" spans="1:19" x14ac:dyDescent="0.25">
      <c r="A46" t="str">
        <f>"321202"</f>
        <v>321202</v>
      </c>
      <c r="B46" t="s">
        <v>71</v>
      </c>
      <c r="C46" t="s">
        <v>70</v>
      </c>
      <c r="D46" t="s">
        <v>22</v>
      </c>
      <c r="E46">
        <v>2468</v>
      </c>
      <c r="F46">
        <v>1981</v>
      </c>
      <c r="G46">
        <v>1968</v>
      </c>
      <c r="H46">
        <v>13</v>
      </c>
      <c r="I46">
        <v>13</v>
      </c>
      <c r="J46">
        <v>13</v>
      </c>
      <c r="K46">
        <v>0</v>
      </c>
      <c r="L46">
        <v>0</v>
      </c>
      <c r="M46">
        <v>0</v>
      </c>
      <c r="N46">
        <v>10</v>
      </c>
      <c r="O46">
        <v>0</v>
      </c>
      <c r="P46">
        <v>10</v>
      </c>
      <c r="Q46">
        <v>0</v>
      </c>
      <c r="R46">
        <v>0</v>
      </c>
      <c r="S46">
        <v>0</v>
      </c>
    </row>
    <row r="47" spans="1:19" x14ac:dyDescent="0.25">
      <c r="A47" t="str">
        <f>"321203"</f>
        <v>321203</v>
      </c>
      <c r="B47" t="s">
        <v>72</v>
      </c>
      <c r="C47" t="s">
        <v>70</v>
      </c>
      <c r="D47" t="s">
        <v>22</v>
      </c>
      <c r="E47">
        <v>5585</v>
      </c>
      <c r="F47">
        <v>4549</v>
      </c>
      <c r="G47">
        <v>4518</v>
      </c>
      <c r="H47">
        <v>31</v>
      </c>
      <c r="I47">
        <v>31</v>
      </c>
      <c r="J47">
        <v>25</v>
      </c>
      <c r="K47">
        <v>0</v>
      </c>
      <c r="L47">
        <v>6</v>
      </c>
      <c r="M47">
        <v>0</v>
      </c>
      <c r="N47">
        <v>42</v>
      </c>
      <c r="O47">
        <v>9</v>
      </c>
      <c r="P47">
        <v>27</v>
      </c>
      <c r="Q47">
        <v>6</v>
      </c>
      <c r="R47">
        <v>0</v>
      </c>
      <c r="S47">
        <v>0</v>
      </c>
    </row>
    <row r="48" spans="1:19" x14ac:dyDescent="0.25">
      <c r="A48" t="str">
        <f>"321204"</f>
        <v>321204</v>
      </c>
      <c r="B48" t="s">
        <v>73</v>
      </c>
      <c r="C48" t="s">
        <v>70</v>
      </c>
      <c r="D48" t="s">
        <v>22</v>
      </c>
      <c r="E48">
        <v>4870</v>
      </c>
      <c r="F48">
        <v>3933</v>
      </c>
      <c r="G48">
        <v>3901</v>
      </c>
      <c r="H48">
        <v>32</v>
      </c>
      <c r="I48">
        <v>32</v>
      </c>
      <c r="J48">
        <v>21</v>
      </c>
      <c r="K48">
        <v>5</v>
      </c>
      <c r="L48">
        <v>6</v>
      </c>
      <c r="M48">
        <v>0</v>
      </c>
      <c r="N48">
        <v>40</v>
      </c>
      <c r="O48">
        <v>7</v>
      </c>
      <c r="P48">
        <v>27</v>
      </c>
      <c r="Q48">
        <v>6</v>
      </c>
      <c r="R48">
        <v>0</v>
      </c>
      <c r="S48">
        <v>0</v>
      </c>
    </row>
    <row r="49" spans="1:19" x14ac:dyDescent="0.25">
      <c r="A49" t="str">
        <f>"321205"</f>
        <v>321205</v>
      </c>
      <c r="B49" t="s">
        <v>74</v>
      </c>
      <c r="C49" t="s">
        <v>70</v>
      </c>
      <c r="D49" t="s">
        <v>22</v>
      </c>
      <c r="E49">
        <v>17836</v>
      </c>
      <c r="F49">
        <v>14737</v>
      </c>
      <c r="G49">
        <v>14600</v>
      </c>
      <c r="H49">
        <v>137</v>
      </c>
      <c r="I49">
        <v>135</v>
      </c>
      <c r="J49">
        <v>71</v>
      </c>
      <c r="K49">
        <v>2</v>
      </c>
      <c r="L49">
        <v>62</v>
      </c>
      <c r="M49">
        <v>2</v>
      </c>
      <c r="N49">
        <v>196</v>
      </c>
      <c r="O49">
        <v>29</v>
      </c>
      <c r="P49">
        <v>105</v>
      </c>
      <c r="Q49">
        <v>62</v>
      </c>
      <c r="R49">
        <v>0</v>
      </c>
      <c r="S49">
        <v>0</v>
      </c>
    </row>
    <row r="50" spans="1:19" x14ac:dyDescent="0.25">
      <c r="A50" t="str">
        <f>"321206"</f>
        <v>321206</v>
      </c>
      <c r="B50" t="s">
        <v>75</v>
      </c>
      <c r="C50" t="s">
        <v>70</v>
      </c>
      <c r="D50" t="s">
        <v>22</v>
      </c>
      <c r="E50">
        <v>3265</v>
      </c>
      <c r="F50">
        <v>2640</v>
      </c>
      <c r="G50">
        <v>2606</v>
      </c>
      <c r="H50">
        <v>34</v>
      </c>
      <c r="I50">
        <v>34</v>
      </c>
      <c r="J50">
        <v>25</v>
      </c>
      <c r="K50">
        <v>4</v>
      </c>
      <c r="L50">
        <v>5</v>
      </c>
      <c r="M50">
        <v>0</v>
      </c>
      <c r="N50">
        <v>30</v>
      </c>
      <c r="O50">
        <v>11</v>
      </c>
      <c r="P50">
        <v>14</v>
      </c>
      <c r="Q50">
        <v>5</v>
      </c>
      <c r="R50">
        <v>0</v>
      </c>
      <c r="S50">
        <v>0</v>
      </c>
    </row>
    <row r="51" spans="1:19" s="1" customFormat="1" x14ac:dyDescent="0.25">
      <c r="A51" s="3" t="s">
        <v>76</v>
      </c>
      <c r="E51" s="1">
        <v>111691</v>
      </c>
      <c r="F51" s="1">
        <v>91001</v>
      </c>
      <c r="G51" s="1">
        <v>90118</v>
      </c>
      <c r="H51" s="1">
        <v>883</v>
      </c>
      <c r="I51" s="1">
        <v>876</v>
      </c>
      <c r="J51" s="1">
        <v>672</v>
      </c>
      <c r="K51" s="1">
        <v>76</v>
      </c>
      <c r="L51" s="1">
        <v>128</v>
      </c>
      <c r="M51" s="1">
        <v>7</v>
      </c>
      <c r="N51" s="1">
        <v>1087</v>
      </c>
      <c r="O51" s="1">
        <v>208</v>
      </c>
      <c r="P51" s="1">
        <v>751</v>
      </c>
      <c r="Q51" s="1">
        <v>128</v>
      </c>
      <c r="R51" s="1">
        <v>0</v>
      </c>
      <c r="S51" s="1">
        <v>0</v>
      </c>
    </row>
    <row r="52" spans="1:19" x14ac:dyDescent="0.25">
      <c r="A52" t="str">
        <f>"321401"</f>
        <v>321401</v>
      </c>
      <c r="B52" t="s">
        <v>77</v>
      </c>
      <c r="C52" t="s">
        <v>78</v>
      </c>
      <c r="D52" t="s">
        <v>22</v>
      </c>
      <c r="E52">
        <v>60657</v>
      </c>
      <c r="F52">
        <v>50196</v>
      </c>
      <c r="G52">
        <v>50001</v>
      </c>
      <c r="H52">
        <v>195</v>
      </c>
      <c r="I52">
        <v>195</v>
      </c>
      <c r="J52">
        <v>102</v>
      </c>
      <c r="K52">
        <v>29</v>
      </c>
      <c r="L52">
        <v>64</v>
      </c>
      <c r="M52">
        <v>0</v>
      </c>
      <c r="N52">
        <v>650</v>
      </c>
      <c r="O52">
        <v>94</v>
      </c>
      <c r="P52">
        <v>492</v>
      </c>
      <c r="Q52">
        <v>64</v>
      </c>
      <c r="R52">
        <v>0</v>
      </c>
      <c r="S52">
        <v>0</v>
      </c>
    </row>
    <row r="53" spans="1:19" x14ac:dyDescent="0.25">
      <c r="A53" t="str">
        <f>"321402"</f>
        <v>321402</v>
      </c>
      <c r="B53" t="s">
        <v>79</v>
      </c>
      <c r="C53" t="s">
        <v>78</v>
      </c>
      <c r="D53" t="s">
        <v>22</v>
      </c>
      <c r="E53">
        <v>5624</v>
      </c>
      <c r="F53">
        <v>4543</v>
      </c>
      <c r="G53">
        <v>4474</v>
      </c>
      <c r="H53">
        <v>69</v>
      </c>
      <c r="I53">
        <v>69</v>
      </c>
      <c r="J53">
        <v>62</v>
      </c>
      <c r="K53">
        <v>2</v>
      </c>
      <c r="L53">
        <v>5</v>
      </c>
      <c r="M53">
        <v>0</v>
      </c>
      <c r="N53">
        <v>49</v>
      </c>
      <c r="O53">
        <v>12</v>
      </c>
      <c r="P53">
        <v>32</v>
      </c>
      <c r="Q53">
        <v>5</v>
      </c>
      <c r="R53">
        <v>0</v>
      </c>
      <c r="S53">
        <v>0</v>
      </c>
    </row>
    <row r="54" spans="1:19" x14ac:dyDescent="0.25">
      <c r="A54" t="str">
        <f>"321403"</f>
        <v>321403</v>
      </c>
      <c r="B54" t="s">
        <v>80</v>
      </c>
      <c r="C54" t="s">
        <v>78</v>
      </c>
      <c r="D54" t="s">
        <v>22</v>
      </c>
      <c r="E54">
        <v>4528</v>
      </c>
      <c r="F54">
        <v>3785</v>
      </c>
      <c r="G54">
        <v>3729</v>
      </c>
      <c r="H54">
        <v>56</v>
      </c>
      <c r="I54">
        <v>56</v>
      </c>
      <c r="J54">
        <v>45</v>
      </c>
      <c r="K54">
        <v>0</v>
      </c>
      <c r="L54">
        <v>11</v>
      </c>
      <c r="M54">
        <v>0</v>
      </c>
      <c r="N54">
        <v>50</v>
      </c>
      <c r="O54">
        <v>11</v>
      </c>
      <c r="P54">
        <v>28</v>
      </c>
      <c r="Q54">
        <v>11</v>
      </c>
      <c r="R54">
        <v>0</v>
      </c>
      <c r="S54">
        <v>0</v>
      </c>
    </row>
    <row r="55" spans="1:19" x14ac:dyDescent="0.25">
      <c r="A55" t="str">
        <f>"321404"</f>
        <v>321404</v>
      </c>
      <c r="B55" t="s">
        <v>81</v>
      </c>
      <c r="C55" t="s">
        <v>78</v>
      </c>
      <c r="D55" t="s">
        <v>22</v>
      </c>
      <c r="E55">
        <v>7287</v>
      </c>
      <c r="F55">
        <v>5869</v>
      </c>
      <c r="G55">
        <v>5833</v>
      </c>
      <c r="H55">
        <v>36</v>
      </c>
      <c r="I55">
        <v>36</v>
      </c>
      <c r="J55">
        <v>27</v>
      </c>
      <c r="K55">
        <v>2</v>
      </c>
      <c r="L55">
        <v>7</v>
      </c>
      <c r="M55">
        <v>0</v>
      </c>
      <c r="N55">
        <v>65</v>
      </c>
      <c r="O55">
        <v>20</v>
      </c>
      <c r="P55">
        <v>38</v>
      </c>
      <c r="Q55">
        <v>7</v>
      </c>
      <c r="R55">
        <v>0</v>
      </c>
      <c r="S55">
        <v>0</v>
      </c>
    </row>
    <row r="56" spans="1:19" x14ac:dyDescent="0.25">
      <c r="A56" t="str">
        <f>"321405"</f>
        <v>321405</v>
      </c>
      <c r="B56" t="s">
        <v>82</v>
      </c>
      <c r="C56" t="s">
        <v>78</v>
      </c>
      <c r="D56" t="s">
        <v>22</v>
      </c>
      <c r="E56">
        <v>3281</v>
      </c>
      <c r="F56">
        <v>2758</v>
      </c>
      <c r="G56">
        <v>2690</v>
      </c>
      <c r="H56">
        <v>68</v>
      </c>
      <c r="I56">
        <v>66</v>
      </c>
      <c r="J56">
        <v>58</v>
      </c>
      <c r="K56">
        <v>4</v>
      </c>
      <c r="L56">
        <v>4</v>
      </c>
      <c r="M56">
        <v>2</v>
      </c>
      <c r="N56">
        <v>42</v>
      </c>
      <c r="O56">
        <v>11</v>
      </c>
      <c r="P56">
        <v>27</v>
      </c>
      <c r="Q56">
        <v>4</v>
      </c>
      <c r="R56">
        <v>0</v>
      </c>
      <c r="S56">
        <v>0</v>
      </c>
    </row>
    <row r="57" spans="1:19" x14ac:dyDescent="0.25">
      <c r="A57" t="str">
        <f>"321406"</f>
        <v>321406</v>
      </c>
      <c r="B57" t="s">
        <v>83</v>
      </c>
      <c r="C57" t="s">
        <v>78</v>
      </c>
      <c r="D57" t="s">
        <v>22</v>
      </c>
      <c r="E57">
        <v>5756</v>
      </c>
      <c r="F57">
        <v>4583</v>
      </c>
      <c r="G57">
        <v>4406</v>
      </c>
      <c r="H57">
        <v>177</v>
      </c>
      <c r="I57">
        <v>176</v>
      </c>
      <c r="J57">
        <v>150</v>
      </c>
      <c r="K57">
        <v>19</v>
      </c>
      <c r="L57">
        <v>7</v>
      </c>
      <c r="M57">
        <v>1</v>
      </c>
      <c r="N57">
        <v>35</v>
      </c>
      <c r="O57">
        <v>9</v>
      </c>
      <c r="P57">
        <v>19</v>
      </c>
      <c r="Q57">
        <v>7</v>
      </c>
      <c r="R57">
        <v>0</v>
      </c>
      <c r="S57">
        <v>0</v>
      </c>
    </row>
    <row r="58" spans="1:19" x14ac:dyDescent="0.25">
      <c r="A58" t="str">
        <f>"321408"</f>
        <v>321408</v>
      </c>
      <c r="B58" t="s">
        <v>84</v>
      </c>
      <c r="C58" t="s">
        <v>78</v>
      </c>
      <c r="D58" t="s">
        <v>22</v>
      </c>
      <c r="E58">
        <v>2948</v>
      </c>
      <c r="F58">
        <v>2394</v>
      </c>
      <c r="G58">
        <v>2351</v>
      </c>
      <c r="H58">
        <v>43</v>
      </c>
      <c r="I58">
        <v>43</v>
      </c>
      <c r="J58">
        <v>35</v>
      </c>
      <c r="K58">
        <v>4</v>
      </c>
      <c r="L58">
        <v>4</v>
      </c>
      <c r="M58">
        <v>0</v>
      </c>
      <c r="N58">
        <v>17</v>
      </c>
      <c r="O58">
        <v>3</v>
      </c>
      <c r="P58">
        <v>10</v>
      </c>
      <c r="Q58">
        <v>4</v>
      </c>
      <c r="R58">
        <v>0</v>
      </c>
      <c r="S58">
        <v>0</v>
      </c>
    </row>
    <row r="59" spans="1:19" x14ac:dyDescent="0.25">
      <c r="A59" t="str">
        <f>"321409"</f>
        <v>321409</v>
      </c>
      <c r="B59" t="s">
        <v>85</v>
      </c>
      <c r="C59" t="s">
        <v>78</v>
      </c>
      <c r="D59" t="s">
        <v>22</v>
      </c>
      <c r="E59">
        <v>3629</v>
      </c>
      <c r="F59">
        <v>2837</v>
      </c>
      <c r="G59">
        <v>2791</v>
      </c>
      <c r="H59">
        <v>46</v>
      </c>
      <c r="I59">
        <v>46</v>
      </c>
      <c r="J59">
        <v>35</v>
      </c>
      <c r="K59">
        <v>2</v>
      </c>
      <c r="L59">
        <v>9</v>
      </c>
      <c r="M59">
        <v>0</v>
      </c>
      <c r="N59">
        <v>48</v>
      </c>
      <c r="O59">
        <v>12</v>
      </c>
      <c r="P59">
        <v>27</v>
      </c>
      <c r="Q59">
        <v>9</v>
      </c>
      <c r="R59">
        <v>0</v>
      </c>
      <c r="S59">
        <v>0</v>
      </c>
    </row>
    <row r="60" spans="1:19" x14ac:dyDescent="0.25">
      <c r="A60" t="str">
        <f>"321410"</f>
        <v>321410</v>
      </c>
      <c r="B60" t="s">
        <v>86</v>
      </c>
      <c r="C60" t="s">
        <v>78</v>
      </c>
      <c r="D60" t="s">
        <v>22</v>
      </c>
      <c r="E60">
        <v>13984</v>
      </c>
      <c r="F60">
        <v>10802</v>
      </c>
      <c r="G60">
        <v>10637</v>
      </c>
      <c r="H60">
        <v>165</v>
      </c>
      <c r="I60">
        <v>161</v>
      </c>
      <c r="J60">
        <v>138</v>
      </c>
      <c r="K60">
        <v>14</v>
      </c>
      <c r="L60">
        <v>9</v>
      </c>
      <c r="M60">
        <v>4</v>
      </c>
      <c r="N60">
        <v>94</v>
      </c>
      <c r="O60">
        <v>29</v>
      </c>
      <c r="P60">
        <v>56</v>
      </c>
      <c r="Q60">
        <v>9</v>
      </c>
      <c r="R60">
        <v>0</v>
      </c>
      <c r="S60">
        <v>0</v>
      </c>
    </row>
    <row r="61" spans="1:19" x14ac:dyDescent="0.25">
      <c r="A61" t="str">
        <f>"321411"</f>
        <v>321411</v>
      </c>
      <c r="B61" t="s">
        <v>87</v>
      </c>
      <c r="C61" t="s">
        <v>78</v>
      </c>
      <c r="D61" t="s">
        <v>22</v>
      </c>
      <c r="E61">
        <v>3997</v>
      </c>
      <c r="F61">
        <v>3234</v>
      </c>
      <c r="G61">
        <v>3206</v>
      </c>
      <c r="H61">
        <v>28</v>
      </c>
      <c r="I61">
        <v>28</v>
      </c>
      <c r="J61">
        <v>20</v>
      </c>
      <c r="K61">
        <v>0</v>
      </c>
      <c r="L61">
        <v>8</v>
      </c>
      <c r="M61">
        <v>0</v>
      </c>
      <c r="N61">
        <v>37</v>
      </c>
      <c r="O61">
        <v>7</v>
      </c>
      <c r="P61">
        <v>22</v>
      </c>
      <c r="Q61">
        <v>8</v>
      </c>
      <c r="R61">
        <v>0</v>
      </c>
      <c r="S61">
        <v>0</v>
      </c>
    </row>
    <row r="62" spans="1:19" s="1" customFormat="1" x14ac:dyDescent="0.25">
      <c r="A62" s="3" t="s">
        <v>88</v>
      </c>
      <c r="E62" s="1">
        <v>33982</v>
      </c>
      <c r="F62" s="1">
        <v>27783</v>
      </c>
      <c r="G62" s="1">
        <v>27473</v>
      </c>
      <c r="H62" s="1">
        <v>310</v>
      </c>
      <c r="I62" s="1">
        <v>307</v>
      </c>
      <c r="J62" s="1">
        <v>197</v>
      </c>
      <c r="K62" s="1">
        <v>35</v>
      </c>
      <c r="L62" s="1">
        <v>75</v>
      </c>
      <c r="M62" s="1">
        <v>3</v>
      </c>
      <c r="N62" s="1">
        <v>494</v>
      </c>
      <c r="O62" s="1">
        <v>143</v>
      </c>
      <c r="P62" s="1">
        <v>276</v>
      </c>
      <c r="Q62" s="1">
        <v>75</v>
      </c>
      <c r="R62" s="1">
        <v>0</v>
      </c>
      <c r="S62" s="1">
        <v>0</v>
      </c>
    </row>
    <row r="63" spans="1:19" x14ac:dyDescent="0.25">
      <c r="A63" t="str">
        <f>"321801"</f>
        <v>321801</v>
      </c>
      <c r="B63" t="s">
        <v>89</v>
      </c>
      <c r="C63" t="s">
        <v>90</v>
      </c>
      <c r="D63" t="s">
        <v>22</v>
      </c>
      <c r="E63">
        <v>4002</v>
      </c>
      <c r="F63">
        <v>3261</v>
      </c>
      <c r="G63">
        <v>3206</v>
      </c>
      <c r="H63">
        <v>55</v>
      </c>
      <c r="I63">
        <v>55</v>
      </c>
      <c r="J63">
        <v>37</v>
      </c>
      <c r="K63">
        <v>11</v>
      </c>
      <c r="L63">
        <v>7</v>
      </c>
      <c r="M63">
        <v>0</v>
      </c>
      <c r="N63">
        <v>63</v>
      </c>
      <c r="O63">
        <v>9</v>
      </c>
      <c r="P63">
        <v>47</v>
      </c>
      <c r="Q63">
        <v>7</v>
      </c>
      <c r="R63">
        <v>0</v>
      </c>
      <c r="S63">
        <v>0</v>
      </c>
    </row>
    <row r="64" spans="1:19" x14ac:dyDescent="0.25">
      <c r="A64" t="str">
        <f>"321802"</f>
        <v>321802</v>
      </c>
      <c r="B64" t="s">
        <v>91</v>
      </c>
      <c r="C64" t="s">
        <v>90</v>
      </c>
      <c r="D64" t="s">
        <v>22</v>
      </c>
      <c r="E64">
        <v>12709</v>
      </c>
      <c r="F64">
        <v>10439</v>
      </c>
      <c r="G64">
        <v>10362</v>
      </c>
      <c r="H64">
        <v>77</v>
      </c>
      <c r="I64">
        <v>76</v>
      </c>
      <c r="J64">
        <v>38</v>
      </c>
      <c r="K64">
        <v>8</v>
      </c>
      <c r="L64">
        <v>30</v>
      </c>
      <c r="M64">
        <v>1</v>
      </c>
      <c r="N64">
        <v>157</v>
      </c>
      <c r="O64">
        <v>30</v>
      </c>
      <c r="P64">
        <v>97</v>
      </c>
      <c r="Q64">
        <v>30</v>
      </c>
      <c r="R64">
        <v>0</v>
      </c>
      <c r="S64">
        <v>0</v>
      </c>
    </row>
    <row r="65" spans="1:19" x14ac:dyDescent="0.25">
      <c r="A65" t="str">
        <f>"321803"</f>
        <v>321803</v>
      </c>
      <c r="B65" t="s">
        <v>92</v>
      </c>
      <c r="C65" t="s">
        <v>90</v>
      </c>
      <c r="D65" t="s">
        <v>22</v>
      </c>
      <c r="E65">
        <v>3416</v>
      </c>
      <c r="F65">
        <v>2816</v>
      </c>
      <c r="G65">
        <v>2780</v>
      </c>
      <c r="H65">
        <v>36</v>
      </c>
      <c r="I65">
        <v>36</v>
      </c>
      <c r="J65">
        <v>29</v>
      </c>
      <c r="K65">
        <v>0</v>
      </c>
      <c r="L65">
        <v>7</v>
      </c>
      <c r="M65">
        <v>0</v>
      </c>
      <c r="N65">
        <v>30</v>
      </c>
      <c r="O65">
        <v>4</v>
      </c>
      <c r="P65">
        <v>19</v>
      </c>
      <c r="Q65">
        <v>7</v>
      </c>
      <c r="R65">
        <v>0</v>
      </c>
      <c r="S65">
        <v>0</v>
      </c>
    </row>
    <row r="66" spans="1:19" x14ac:dyDescent="0.25">
      <c r="A66" t="str">
        <f>"321804"</f>
        <v>321804</v>
      </c>
      <c r="B66" t="s">
        <v>93</v>
      </c>
      <c r="C66" t="s">
        <v>90</v>
      </c>
      <c r="D66" t="s">
        <v>22</v>
      </c>
      <c r="E66">
        <v>7327</v>
      </c>
      <c r="F66">
        <v>5904</v>
      </c>
      <c r="G66">
        <v>5836</v>
      </c>
      <c r="H66">
        <v>68</v>
      </c>
      <c r="I66">
        <v>66</v>
      </c>
      <c r="J66">
        <v>39</v>
      </c>
      <c r="K66">
        <v>5</v>
      </c>
      <c r="L66">
        <v>22</v>
      </c>
      <c r="M66">
        <v>2</v>
      </c>
      <c r="N66">
        <v>176</v>
      </c>
      <c r="O66">
        <v>91</v>
      </c>
      <c r="P66">
        <v>63</v>
      </c>
      <c r="Q66">
        <v>22</v>
      </c>
      <c r="R66">
        <v>0</v>
      </c>
      <c r="S66">
        <v>0</v>
      </c>
    </row>
    <row r="67" spans="1:19" x14ac:dyDescent="0.25">
      <c r="A67" t="str">
        <f>"321805"</f>
        <v>321805</v>
      </c>
      <c r="B67" t="s">
        <v>94</v>
      </c>
      <c r="C67" t="s">
        <v>90</v>
      </c>
      <c r="D67" t="s">
        <v>22</v>
      </c>
      <c r="E67">
        <v>6528</v>
      </c>
      <c r="F67">
        <v>5363</v>
      </c>
      <c r="G67">
        <v>5289</v>
      </c>
      <c r="H67">
        <v>74</v>
      </c>
      <c r="I67">
        <v>74</v>
      </c>
      <c r="J67">
        <v>54</v>
      </c>
      <c r="K67">
        <v>11</v>
      </c>
      <c r="L67">
        <v>9</v>
      </c>
      <c r="M67">
        <v>0</v>
      </c>
      <c r="N67">
        <v>68</v>
      </c>
      <c r="O67">
        <v>9</v>
      </c>
      <c r="P67">
        <v>50</v>
      </c>
      <c r="Q67">
        <v>9</v>
      </c>
      <c r="R67">
        <v>0</v>
      </c>
      <c r="S67">
        <v>0</v>
      </c>
    </row>
    <row r="68" spans="1:19" s="1" customFormat="1" x14ac:dyDescent="0.25">
      <c r="A68" s="3" t="s">
        <v>95</v>
      </c>
    </row>
    <row r="69" spans="1:19" x14ac:dyDescent="0.25">
      <c r="A69" t="str">
        <f>"326201"</f>
        <v>326201</v>
      </c>
      <c r="B69" t="s">
        <v>96</v>
      </c>
      <c r="C69" t="s">
        <v>22</v>
      </c>
      <c r="D69" t="s">
        <v>22</v>
      </c>
      <c r="E69">
        <v>348654</v>
      </c>
      <c r="F69">
        <v>288233</v>
      </c>
      <c r="G69">
        <v>285068</v>
      </c>
      <c r="H69">
        <v>3165</v>
      </c>
      <c r="I69">
        <v>3143</v>
      </c>
      <c r="J69">
        <v>2023</v>
      </c>
      <c r="K69">
        <v>202</v>
      </c>
      <c r="L69">
        <v>918</v>
      </c>
      <c r="M69">
        <v>22</v>
      </c>
      <c r="N69">
        <v>4740</v>
      </c>
      <c r="O69">
        <v>884</v>
      </c>
      <c r="P69">
        <v>2938</v>
      </c>
      <c r="Q69">
        <v>918</v>
      </c>
      <c r="R69">
        <v>0</v>
      </c>
      <c r="S69">
        <v>0</v>
      </c>
    </row>
    <row r="70" spans="1:19" s="1" customFormat="1" x14ac:dyDescent="0.25">
      <c r="A70" s="3" t="s">
        <v>95</v>
      </c>
    </row>
    <row r="71" spans="1:19" s="4" customFormat="1" x14ac:dyDescent="0.25">
      <c r="A71" s="4" t="str">
        <f>"326301"</f>
        <v>326301</v>
      </c>
      <c r="B71" s="4" t="s">
        <v>97</v>
      </c>
      <c r="C71" s="4" t="s">
        <v>98</v>
      </c>
      <c r="D71" s="4" t="s">
        <v>22</v>
      </c>
      <c r="E71" s="4">
        <v>36495</v>
      </c>
      <c r="F71" s="4">
        <v>30859</v>
      </c>
      <c r="G71" s="4">
        <v>30449</v>
      </c>
      <c r="H71" s="4">
        <v>410</v>
      </c>
      <c r="I71" s="4">
        <v>406</v>
      </c>
      <c r="J71" s="4">
        <v>242</v>
      </c>
      <c r="K71" s="4">
        <v>63</v>
      </c>
      <c r="L71" s="4">
        <v>101</v>
      </c>
      <c r="M71" s="4">
        <v>4</v>
      </c>
      <c r="N71" s="4">
        <v>584</v>
      </c>
      <c r="O71" s="4">
        <v>53</v>
      </c>
      <c r="P71" s="4">
        <v>430</v>
      </c>
      <c r="Q71" s="4">
        <v>101</v>
      </c>
      <c r="R71" s="4">
        <v>0</v>
      </c>
      <c r="S71" s="4">
        <v>0</v>
      </c>
    </row>
    <row r="72" spans="1:19" s="5" customFormat="1" ht="18.75" x14ac:dyDescent="0.3">
      <c r="A72" s="5" t="s">
        <v>99</v>
      </c>
      <c r="E72" s="5">
        <v>958508</v>
      </c>
      <c r="F72" s="5">
        <v>785531</v>
      </c>
      <c r="G72" s="5">
        <v>776561</v>
      </c>
      <c r="H72" s="5">
        <v>8970</v>
      </c>
      <c r="I72" s="5">
        <v>8882</v>
      </c>
      <c r="J72" s="5">
        <v>6061</v>
      </c>
      <c r="K72" s="5">
        <v>732</v>
      </c>
      <c r="L72" s="5">
        <v>2089</v>
      </c>
      <c r="M72" s="5">
        <v>88</v>
      </c>
      <c r="N72" s="5">
        <v>11883</v>
      </c>
      <c r="O72" s="5">
        <v>2398</v>
      </c>
      <c r="P72" s="5">
        <v>7396</v>
      </c>
      <c r="Q72" s="5">
        <v>2089</v>
      </c>
      <c r="R72" s="5">
        <v>0</v>
      </c>
      <c r="S72" s="5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rejestr_wyborcow_2021_kw_4_2022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Wenc</dc:creator>
  <cp:lastModifiedBy>Ewa Wenc</cp:lastModifiedBy>
  <dcterms:created xsi:type="dcterms:W3CDTF">2022-01-14T09:33:51Z</dcterms:created>
  <dcterms:modified xsi:type="dcterms:W3CDTF">2022-01-14T09:33:51Z</dcterms:modified>
</cp:coreProperties>
</file>