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_wenc\Documents\Meldunek - rejstr wyborców\"/>
    </mc:Choice>
  </mc:AlternateContent>
  <bookViews>
    <workbookView xWindow="0" yWindow="0" windowWidth="16170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<sst xmlns="http://schemas.openxmlformats.org/spreadsheetml/2006/main" count="87" uniqueCount="87">
  <si>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</si>
  <si>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</si>
  <si>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</si>
  <si>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</si>
  <si>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</si>
  <si>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</si>
  <si>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</si>
  <si>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</si>
  <si>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</si>
  <si>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</si>
  <si>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</si>
  <si>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</si>
  <si>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</si>
  <si>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</si>
  <si>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</si>
  <si>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</si>
  <si>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</si>
  <si>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</si>
  <si>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</si>
  <si>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</si>
  <si>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</si>
  <si>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</si>
  <si>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</si>
  <si>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</si>
  <si>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</si>
  <si>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</si>
  <si>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</si>
  <si>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</si>
  <si>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</si>
  <si>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</si>
  <si>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</si>
  <si>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</si>
  <si>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</si>
  <si>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</si>
  <si>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</si>
  <si>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</si>
  <si>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</si>
  <si>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</si>
  <si>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</si>
  <si>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</si>
  <si>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</si>
  <si>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</si>
  <si>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</si>
  <si>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</si>
  <si>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</si>
  <si>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</si>
  <si>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</si>
  <si>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</si>
  <si>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</si>
  <si>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</si>
  <si>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</si>
  <si>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</si>
  <si>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</si>
  <si>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</si>
  <si>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</si>
  <si>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</si>
  <si>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</si>
  <si>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</si>
  <si>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</si>
  <si>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</si>
  <si>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</si>
  <si>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</si>
  <si>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</si>
  <si>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</si>
  <si>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</si>
  <si>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</si>
  <si>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</si>
  <si>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</si>
  <si>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</si>
  <si>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</si>
  <si>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</si>
  <si>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</si>
  <si>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</si>
  <si>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</si>
  <si>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</si>
  <si>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</si>
  <si>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</si>
  <si>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</si>
  <si>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</si>
  <si>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</si>
  <si>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</si>
  <si>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</si>
  <si>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</si>
  <si>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m. Szczecin</t>
  </si>
  <si>
    <t>m. Świnoujście</t>
  </si>
  <si>
    <t>Suma</t>
  </si>
  <si>
    <t>kwartalny meldunek o stanie rejestru wyborców z obszaru właściwości Komisarza Wyborczego w Szczecinie. Stan na dzień 31 marca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</si>
</sst>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J13" workbookViewId="0">
      <selection activeCell="T70" sqref="T70"/>
    </sheetView>
  </sheetViews>
  <sheetFormatPr defaultRowHeight="15" x14ac:dyDescent="0.25"/>
  <cols>
    <col min="1" max="1" width="19.140625" customWidth="1"/>
    <col min="2" max="2" width="25.5703125" customWidth="1"/>
    <col min="3" max="3" width="13.85546875" customWidth="1"/>
    <col min="4" max="4" width="16.85546875" customWidth="1"/>
    <col min="5" max="5" width="18.7109375" customWidth="1"/>
    <col min="6" max="6" width="21.140625" customWidth="1"/>
    <col min="7" max="7" width="27.140625" customWidth="1"/>
    <col min="8" max="8" width="27.7109375" customWidth="1"/>
    <col min="9" max="9" width="27.42578125" customWidth="1"/>
    <col min="10" max="10" width="29.140625" customWidth="1"/>
    <col min="11" max="11" width="28.28515625" customWidth="1"/>
    <col min="12" max="12" width="39.42578125" customWidth="1"/>
    <col min="13" max="13" width="30.85546875" customWidth="1"/>
    <col min="14" max="15" width="30.42578125" customWidth="1"/>
    <col min="16" max="16" width="36.28515625" customWidth="1"/>
    <col min="17" max="17" width="33" customWidth="1"/>
  </cols>
  <sheetData>
    <row r="1" spans="1:17" s="5" customFormat="1" ht="27.75" customHeight="1" x14ac:dyDescent="0.25">
      <c r="A1" s="5" t="s">
        <v>86</v>
      </c>
    </row>
    <row r="2" spans="1:17" ht="45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x14ac:dyDescent="0.25">
      <c r="A3" s="2" t="s">
        <v>17</v>
      </c>
      <c r="C3" s="2">
        <v>78144</v>
      </c>
      <c r="D3" s="2">
        <v>63186</v>
      </c>
      <c r="E3" s="2">
        <v>62440</v>
      </c>
      <c r="F3" s="2">
        <v>746</v>
      </c>
      <c r="G3" s="2">
        <v>746</v>
      </c>
      <c r="H3" s="2">
        <v>477</v>
      </c>
      <c r="I3" s="2">
        <v>61</v>
      </c>
      <c r="J3" s="2">
        <v>208</v>
      </c>
      <c r="K3" s="2">
        <v>0</v>
      </c>
      <c r="L3" s="2">
        <v>972</v>
      </c>
      <c r="M3" s="2">
        <v>280</v>
      </c>
      <c r="N3" s="2">
        <v>484</v>
      </c>
      <c r="O3" s="2">
        <v>208</v>
      </c>
      <c r="P3" s="2">
        <v>0</v>
      </c>
      <c r="Q3" s="2">
        <v>0</v>
      </c>
    </row>
    <row r="4" spans="1:17" x14ac:dyDescent="0.25">
      <c r="A4" t="str">
        <f>"320402"</f>
        <v>320402</v>
      </c>
      <c r="B4" t="s">
        <v>18</v>
      </c>
      <c r="C4">
        <v>34019</v>
      </c>
      <c r="D4">
        <v>27407</v>
      </c>
      <c r="E4">
        <v>27214</v>
      </c>
      <c r="F4">
        <v>193</v>
      </c>
      <c r="G4">
        <v>193</v>
      </c>
      <c r="H4">
        <v>125</v>
      </c>
      <c r="I4">
        <v>21</v>
      </c>
      <c r="J4">
        <v>47</v>
      </c>
      <c r="K4">
        <v>0</v>
      </c>
      <c r="L4">
        <v>322</v>
      </c>
      <c r="M4">
        <v>57</v>
      </c>
      <c r="N4">
        <v>218</v>
      </c>
      <c r="O4">
        <v>47</v>
      </c>
      <c r="P4">
        <v>0</v>
      </c>
      <c r="Q4">
        <v>0</v>
      </c>
    </row>
    <row r="5" spans="1:17" x14ac:dyDescent="0.25">
      <c r="A5" t="str">
        <f>"320403"</f>
        <v>320403</v>
      </c>
      <c r="B5" t="s">
        <v>19</v>
      </c>
      <c r="C5">
        <v>8480</v>
      </c>
      <c r="D5">
        <v>6735</v>
      </c>
      <c r="E5">
        <v>6561</v>
      </c>
      <c r="F5">
        <v>174</v>
      </c>
      <c r="G5">
        <v>174</v>
      </c>
      <c r="H5">
        <v>132</v>
      </c>
      <c r="I5">
        <v>19</v>
      </c>
      <c r="J5">
        <v>23</v>
      </c>
      <c r="K5">
        <v>0</v>
      </c>
      <c r="L5">
        <v>83</v>
      </c>
      <c r="M5">
        <v>18</v>
      </c>
      <c r="N5">
        <v>42</v>
      </c>
      <c r="O5">
        <v>23</v>
      </c>
      <c r="P5">
        <v>0</v>
      </c>
      <c r="Q5">
        <v>0</v>
      </c>
    </row>
    <row r="6" spans="1:17" x14ac:dyDescent="0.25">
      <c r="A6" t="str">
        <f>"320404"</f>
        <v>320404</v>
      </c>
      <c r="B6" t="s">
        <v>20</v>
      </c>
      <c r="C6">
        <v>23194</v>
      </c>
      <c r="D6">
        <v>18973</v>
      </c>
      <c r="E6">
        <v>18741</v>
      </c>
      <c r="F6">
        <v>232</v>
      </c>
      <c r="G6">
        <v>232</v>
      </c>
      <c r="H6">
        <v>102</v>
      </c>
      <c r="I6">
        <v>4</v>
      </c>
      <c r="J6">
        <v>126</v>
      </c>
      <c r="K6">
        <v>0</v>
      </c>
      <c r="L6">
        <v>453</v>
      </c>
      <c r="M6">
        <v>176</v>
      </c>
      <c r="N6">
        <v>151</v>
      </c>
      <c r="O6">
        <v>126</v>
      </c>
      <c r="P6">
        <v>0</v>
      </c>
      <c r="Q6">
        <v>0</v>
      </c>
    </row>
    <row r="7" spans="1:17" x14ac:dyDescent="0.25">
      <c r="A7" t="str">
        <f>"320405"</f>
        <v>320405</v>
      </c>
      <c r="B7" t="s">
        <v>21</v>
      </c>
      <c r="C7">
        <v>2934</v>
      </c>
      <c r="D7">
        <v>2357</v>
      </c>
      <c r="E7">
        <v>2305</v>
      </c>
      <c r="F7">
        <v>52</v>
      </c>
      <c r="G7">
        <v>52</v>
      </c>
      <c r="H7">
        <v>40</v>
      </c>
      <c r="I7">
        <v>9</v>
      </c>
      <c r="J7">
        <v>3</v>
      </c>
      <c r="K7">
        <v>0</v>
      </c>
      <c r="L7">
        <v>27</v>
      </c>
      <c r="M7">
        <v>9</v>
      </c>
      <c r="N7">
        <v>15</v>
      </c>
      <c r="O7">
        <v>3</v>
      </c>
      <c r="P7">
        <v>0</v>
      </c>
      <c r="Q7">
        <v>0</v>
      </c>
    </row>
    <row r="8" spans="1:17" x14ac:dyDescent="0.25">
      <c r="A8" t="str">
        <f>"320406"</f>
        <v>320406</v>
      </c>
      <c r="B8" t="s">
        <v>22</v>
      </c>
      <c r="C8">
        <v>4850</v>
      </c>
      <c r="D8">
        <v>3941</v>
      </c>
      <c r="E8">
        <v>3907</v>
      </c>
      <c r="F8">
        <v>34</v>
      </c>
      <c r="G8">
        <v>34</v>
      </c>
      <c r="H8">
        <v>30</v>
      </c>
      <c r="I8">
        <v>3</v>
      </c>
      <c r="J8">
        <v>1</v>
      </c>
      <c r="K8">
        <v>0</v>
      </c>
      <c r="L8">
        <v>45</v>
      </c>
      <c r="M8">
        <v>11</v>
      </c>
      <c r="N8">
        <v>33</v>
      </c>
      <c r="O8">
        <v>1</v>
      </c>
      <c r="P8">
        <v>0</v>
      </c>
      <c r="Q8">
        <v>0</v>
      </c>
    </row>
    <row r="9" spans="1:17" x14ac:dyDescent="0.25">
      <c r="A9" t="str">
        <f>"320407"</f>
        <v>320407</v>
      </c>
      <c r="B9" t="s">
        <v>23</v>
      </c>
      <c r="C9">
        <v>4667</v>
      </c>
      <c r="D9">
        <v>3773</v>
      </c>
      <c r="E9">
        <v>3712</v>
      </c>
      <c r="F9">
        <v>61</v>
      </c>
      <c r="G9">
        <v>61</v>
      </c>
      <c r="H9">
        <v>48</v>
      </c>
      <c r="I9">
        <v>5</v>
      </c>
      <c r="J9">
        <v>8</v>
      </c>
      <c r="K9">
        <v>0</v>
      </c>
      <c r="L9">
        <v>42</v>
      </c>
      <c r="M9">
        <v>9</v>
      </c>
      <c r="N9">
        <v>25</v>
      </c>
      <c r="O9">
        <v>8</v>
      </c>
      <c r="P9">
        <v>0</v>
      </c>
      <c r="Q9">
        <v>0</v>
      </c>
    </row>
    <row r="10" spans="1:17" s="2" customFormat="1" x14ac:dyDescent="0.25">
      <c r="A10" s="2" t="s">
        <v>24</v>
      </c>
      <c r="C10" s="2">
        <v>57709</v>
      </c>
      <c r="D10" s="2">
        <v>47087</v>
      </c>
      <c r="E10" s="2">
        <v>46332</v>
      </c>
      <c r="F10" s="2">
        <v>755</v>
      </c>
      <c r="G10" s="2">
        <v>751</v>
      </c>
      <c r="H10" s="2">
        <v>529</v>
      </c>
      <c r="I10" s="2">
        <v>59</v>
      </c>
      <c r="J10" s="2">
        <v>163</v>
      </c>
      <c r="K10" s="2">
        <v>4</v>
      </c>
      <c r="L10" s="2">
        <v>969</v>
      </c>
      <c r="M10" s="2">
        <v>240</v>
      </c>
      <c r="N10" s="2">
        <v>566</v>
      </c>
      <c r="O10" s="2">
        <v>163</v>
      </c>
      <c r="P10" s="2">
        <v>0</v>
      </c>
      <c r="Q10" s="2">
        <v>0</v>
      </c>
    </row>
    <row r="11" spans="1:17" x14ac:dyDescent="0.25">
      <c r="A11" t="str">
        <f>"320501"</f>
        <v>320501</v>
      </c>
      <c r="B11" t="s">
        <v>25</v>
      </c>
      <c r="C11">
        <v>3709</v>
      </c>
      <c r="D11">
        <v>2891</v>
      </c>
      <c r="E11">
        <v>2864</v>
      </c>
      <c r="F11">
        <v>27</v>
      </c>
      <c r="G11">
        <v>27</v>
      </c>
      <c r="H11">
        <v>23</v>
      </c>
      <c r="I11">
        <v>3</v>
      </c>
      <c r="J11">
        <v>1</v>
      </c>
      <c r="K11">
        <v>0</v>
      </c>
      <c r="L11">
        <v>37</v>
      </c>
      <c r="M11">
        <v>6</v>
      </c>
      <c r="N11">
        <v>30</v>
      </c>
      <c r="O11">
        <v>1</v>
      </c>
      <c r="P11">
        <v>0</v>
      </c>
      <c r="Q11">
        <v>0</v>
      </c>
    </row>
    <row r="12" spans="1:17" x14ac:dyDescent="0.25">
      <c r="A12" t="str">
        <f>"320502"</f>
        <v>320502</v>
      </c>
      <c r="B12" t="s">
        <v>26</v>
      </c>
      <c r="C12">
        <v>22456</v>
      </c>
      <c r="D12">
        <v>18339</v>
      </c>
      <c r="E12">
        <v>18125</v>
      </c>
      <c r="F12">
        <v>214</v>
      </c>
      <c r="G12">
        <v>214</v>
      </c>
      <c r="H12">
        <v>106</v>
      </c>
      <c r="I12">
        <v>17</v>
      </c>
      <c r="J12">
        <v>91</v>
      </c>
      <c r="K12">
        <v>0</v>
      </c>
      <c r="L12">
        <v>357</v>
      </c>
      <c r="M12">
        <v>43</v>
      </c>
      <c r="N12">
        <v>223</v>
      </c>
      <c r="O12">
        <v>91</v>
      </c>
      <c r="P12">
        <v>0</v>
      </c>
      <c r="Q12">
        <v>0</v>
      </c>
    </row>
    <row r="13" spans="1:17" x14ac:dyDescent="0.25">
      <c r="A13" t="str">
        <f>"320503"</f>
        <v>320503</v>
      </c>
      <c r="B13" t="s">
        <v>27</v>
      </c>
      <c r="C13">
        <v>3959</v>
      </c>
      <c r="D13">
        <v>3250</v>
      </c>
      <c r="E13">
        <v>3148</v>
      </c>
      <c r="F13">
        <v>102</v>
      </c>
      <c r="G13">
        <v>102</v>
      </c>
      <c r="H13">
        <v>83</v>
      </c>
      <c r="I13">
        <v>3</v>
      </c>
      <c r="J13">
        <v>16</v>
      </c>
      <c r="K13">
        <v>0</v>
      </c>
      <c r="L13">
        <v>75</v>
      </c>
      <c r="M13">
        <v>12</v>
      </c>
      <c r="N13">
        <v>47</v>
      </c>
      <c r="O13">
        <v>16</v>
      </c>
      <c r="P13">
        <v>0</v>
      </c>
      <c r="Q13">
        <v>0</v>
      </c>
    </row>
    <row r="14" spans="1:17" x14ac:dyDescent="0.25">
      <c r="A14" t="str">
        <f>"320504"</f>
        <v>320504</v>
      </c>
      <c r="B14" t="s">
        <v>28</v>
      </c>
      <c r="C14">
        <v>8635</v>
      </c>
      <c r="D14">
        <v>6946</v>
      </c>
      <c r="E14">
        <v>6864</v>
      </c>
      <c r="F14">
        <v>82</v>
      </c>
      <c r="G14">
        <v>80</v>
      </c>
      <c r="H14">
        <v>66</v>
      </c>
      <c r="I14">
        <v>7</v>
      </c>
      <c r="J14">
        <v>7</v>
      </c>
      <c r="K14">
        <v>2</v>
      </c>
      <c r="L14">
        <v>87</v>
      </c>
      <c r="M14">
        <v>22</v>
      </c>
      <c r="N14">
        <v>58</v>
      </c>
      <c r="O14">
        <v>7</v>
      </c>
      <c r="P14">
        <v>0</v>
      </c>
      <c r="Q14">
        <v>0</v>
      </c>
    </row>
    <row r="15" spans="1:17" x14ac:dyDescent="0.25">
      <c r="A15" t="str">
        <f>"320507"</f>
        <v>320507</v>
      </c>
      <c r="B15" t="s">
        <v>29</v>
      </c>
      <c r="C15">
        <v>3645</v>
      </c>
      <c r="D15">
        <v>3185</v>
      </c>
      <c r="E15">
        <v>2963</v>
      </c>
      <c r="F15">
        <v>222</v>
      </c>
      <c r="G15">
        <v>220</v>
      </c>
      <c r="H15">
        <v>182</v>
      </c>
      <c r="I15">
        <v>20</v>
      </c>
      <c r="J15">
        <v>18</v>
      </c>
      <c r="K15">
        <v>2</v>
      </c>
      <c r="L15">
        <v>81</v>
      </c>
      <c r="M15">
        <v>4</v>
      </c>
      <c r="N15">
        <v>59</v>
      </c>
      <c r="O15">
        <v>18</v>
      </c>
      <c r="P15">
        <v>0</v>
      </c>
      <c r="Q15">
        <v>0</v>
      </c>
    </row>
    <row r="16" spans="1:17" x14ac:dyDescent="0.25">
      <c r="A16" t="str">
        <f>"320508"</f>
        <v>320508</v>
      </c>
      <c r="B16" t="s">
        <v>30</v>
      </c>
      <c r="C16">
        <v>15305</v>
      </c>
      <c r="D16">
        <v>12476</v>
      </c>
      <c r="E16">
        <v>12368</v>
      </c>
      <c r="F16">
        <v>108</v>
      </c>
      <c r="G16">
        <v>108</v>
      </c>
      <c r="H16">
        <v>69</v>
      </c>
      <c r="I16">
        <v>9</v>
      </c>
      <c r="J16">
        <v>30</v>
      </c>
      <c r="K16">
        <v>0</v>
      </c>
      <c r="L16">
        <v>332</v>
      </c>
      <c r="M16">
        <v>153</v>
      </c>
      <c r="N16">
        <v>149</v>
      </c>
      <c r="O16">
        <v>30</v>
      </c>
      <c r="P16">
        <v>0</v>
      </c>
      <c r="Q16">
        <v>0</v>
      </c>
    </row>
    <row r="17" spans="1:17" s="2" customFormat="1" x14ac:dyDescent="0.25">
      <c r="A17" s="2" t="s">
        <v>31</v>
      </c>
      <c r="C17" s="2">
        <v>78718</v>
      </c>
      <c r="D17" s="2">
        <v>63992</v>
      </c>
      <c r="E17" s="2">
        <v>63336</v>
      </c>
      <c r="F17" s="2">
        <v>656</v>
      </c>
      <c r="G17" s="2">
        <v>644</v>
      </c>
      <c r="H17" s="2">
        <v>494</v>
      </c>
      <c r="I17" s="2">
        <v>51</v>
      </c>
      <c r="J17" s="2">
        <v>99</v>
      </c>
      <c r="K17" s="2">
        <v>12</v>
      </c>
      <c r="L17" s="2">
        <v>847</v>
      </c>
      <c r="M17" s="2">
        <v>238</v>
      </c>
      <c r="N17" s="2">
        <v>510</v>
      </c>
      <c r="O17" s="2">
        <v>99</v>
      </c>
      <c r="P17" s="2">
        <v>0</v>
      </c>
      <c r="Q17" s="2">
        <v>0</v>
      </c>
    </row>
    <row r="18" spans="1:17" x14ac:dyDescent="0.25">
      <c r="A18" t="str">
        <f>"320601"</f>
        <v>320601</v>
      </c>
      <c r="B18" t="s">
        <v>32</v>
      </c>
      <c r="C18">
        <v>6136</v>
      </c>
      <c r="D18">
        <v>4992</v>
      </c>
      <c r="E18">
        <v>4964</v>
      </c>
      <c r="F18">
        <v>28</v>
      </c>
      <c r="G18">
        <v>28</v>
      </c>
      <c r="H18">
        <v>21</v>
      </c>
      <c r="I18">
        <v>6</v>
      </c>
      <c r="J18">
        <v>1</v>
      </c>
      <c r="K18">
        <v>0</v>
      </c>
      <c r="L18">
        <v>46</v>
      </c>
      <c r="M18">
        <v>15</v>
      </c>
      <c r="N18">
        <v>30</v>
      </c>
      <c r="O18">
        <v>1</v>
      </c>
      <c r="P18">
        <v>0</v>
      </c>
      <c r="Q18">
        <v>0</v>
      </c>
    </row>
    <row r="19" spans="1:17" x14ac:dyDescent="0.25">
      <c r="A19" t="str">
        <f>"320602"</f>
        <v>320602</v>
      </c>
      <c r="B19" t="s">
        <v>33</v>
      </c>
      <c r="C19">
        <v>4200</v>
      </c>
      <c r="D19">
        <v>3419</v>
      </c>
      <c r="E19">
        <v>3312</v>
      </c>
      <c r="F19">
        <v>107</v>
      </c>
      <c r="G19">
        <v>98</v>
      </c>
      <c r="H19">
        <v>90</v>
      </c>
      <c r="I19">
        <v>1</v>
      </c>
      <c r="J19">
        <v>7</v>
      </c>
      <c r="K19">
        <v>9</v>
      </c>
      <c r="L19">
        <v>26</v>
      </c>
      <c r="M19">
        <v>6</v>
      </c>
      <c r="N19">
        <v>13</v>
      </c>
      <c r="O19">
        <v>7</v>
      </c>
      <c r="P19">
        <v>0</v>
      </c>
      <c r="Q19">
        <v>0</v>
      </c>
    </row>
    <row r="20" spans="1:17" x14ac:dyDescent="0.25">
      <c r="A20" t="str">
        <f>"320603"</f>
        <v>320603</v>
      </c>
      <c r="B20" t="s">
        <v>34</v>
      </c>
      <c r="C20">
        <v>13238</v>
      </c>
      <c r="D20">
        <v>10745</v>
      </c>
      <c r="E20">
        <v>10651</v>
      </c>
      <c r="F20">
        <v>94</v>
      </c>
      <c r="G20">
        <v>93</v>
      </c>
      <c r="H20">
        <v>69</v>
      </c>
      <c r="I20">
        <v>8</v>
      </c>
      <c r="J20">
        <v>16</v>
      </c>
      <c r="K20">
        <v>1</v>
      </c>
      <c r="L20">
        <v>159</v>
      </c>
      <c r="M20">
        <v>36</v>
      </c>
      <c r="N20">
        <v>107</v>
      </c>
      <c r="O20">
        <v>16</v>
      </c>
      <c r="P20">
        <v>0</v>
      </c>
      <c r="Q20">
        <v>0</v>
      </c>
    </row>
    <row r="21" spans="1:17" x14ac:dyDescent="0.25">
      <c r="A21" t="str">
        <f>"320604"</f>
        <v>320604</v>
      </c>
      <c r="B21" t="s">
        <v>35</v>
      </c>
      <c r="C21">
        <v>29803</v>
      </c>
      <c r="D21">
        <v>24338</v>
      </c>
      <c r="E21">
        <v>24201</v>
      </c>
      <c r="F21">
        <v>137</v>
      </c>
      <c r="G21">
        <v>137</v>
      </c>
      <c r="H21">
        <v>83</v>
      </c>
      <c r="I21">
        <v>12</v>
      </c>
      <c r="J21">
        <v>42</v>
      </c>
      <c r="K21">
        <v>0</v>
      </c>
      <c r="L21">
        <v>293</v>
      </c>
      <c r="M21">
        <v>78</v>
      </c>
      <c r="N21">
        <v>173</v>
      </c>
      <c r="O21">
        <v>42</v>
      </c>
      <c r="P21">
        <v>0</v>
      </c>
      <c r="Q21">
        <v>0</v>
      </c>
    </row>
    <row r="22" spans="1:17" x14ac:dyDescent="0.25">
      <c r="A22" t="str">
        <f>"320605"</f>
        <v>320605</v>
      </c>
      <c r="B22" t="s">
        <v>36</v>
      </c>
      <c r="C22">
        <v>6898</v>
      </c>
      <c r="D22">
        <v>5530</v>
      </c>
      <c r="E22">
        <v>5515</v>
      </c>
      <c r="F22">
        <v>15</v>
      </c>
      <c r="G22">
        <v>15</v>
      </c>
      <c r="H22">
        <v>12</v>
      </c>
      <c r="I22">
        <v>0</v>
      </c>
      <c r="J22">
        <v>3</v>
      </c>
      <c r="K22">
        <v>0</v>
      </c>
      <c r="L22">
        <v>59</v>
      </c>
      <c r="M22">
        <v>16</v>
      </c>
      <c r="N22">
        <v>40</v>
      </c>
      <c r="O22">
        <v>3</v>
      </c>
      <c r="P22">
        <v>0</v>
      </c>
      <c r="Q22">
        <v>0</v>
      </c>
    </row>
    <row r="23" spans="1:17" x14ac:dyDescent="0.25">
      <c r="A23" t="str">
        <f>"320606"</f>
        <v>320606</v>
      </c>
      <c r="B23" t="s">
        <v>37</v>
      </c>
      <c r="C23">
        <v>4216</v>
      </c>
      <c r="D23">
        <v>3390</v>
      </c>
      <c r="E23">
        <v>3341</v>
      </c>
      <c r="F23">
        <v>49</v>
      </c>
      <c r="G23">
        <v>49</v>
      </c>
      <c r="H23">
        <v>39</v>
      </c>
      <c r="I23">
        <v>2</v>
      </c>
      <c r="J23">
        <v>8</v>
      </c>
      <c r="K23">
        <v>0</v>
      </c>
      <c r="L23">
        <v>95</v>
      </c>
      <c r="M23">
        <v>63</v>
      </c>
      <c r="N23">
        <v>24</v>
      </c>
      <c r="O23">
        <v>8</v>
      </c>
      <c r="P23">
        <v>0</v>
      </c>
      <c r="Q23">
        <v>0</v>
      </c>
    </row>
    <row r="24" spans="1:17" x14ac:dyDescent="0.25">
      <c r="A24" t="str">
        <f>"320607"</f>
        <v>320607</v>
      </c>
      <c r="B24" t="s">
        <v>38</v>
      </c>
      <c r="C24">
        <v>3702</v>
      </c>
      <c r="D24">
        <v>3036</v>
      </c>
      <c r="E24">
        <v>2931</v>
      </c>
      <c r="F24">
        <v>105</v>
      </c>
      <c r="G24">
        <v>104</v>
      </c>
      <c r="H24">
        <v>77</v>
      </c>
      <c r="I24">
        <v>14</v>
      </c>
      <c r="J24">
        <v>13</v>
      </c>
      <c r="K24">
        <v>1</v>
      </c>
      <c r="L24">
        <v>79</v>
      </c>
      <c r="M24">
        <v>5</v>
      </c>
      <c r="N24">
        <v>61</v>
      </c>
      <c r="O24">
        <v>13</v>
      </c>
      <c r="P24">
        <v>0</v>
      </c>
      <c r="Q24">
        <v>0</v>
      </c>
    </row>
    <row r="25" spans="1:17" x14ac:dyDescent="0.25">
      <c r="A25" t="str">
        <f>"320608"</f>
        <v>320608</v>
      </c>
      <c r="B25" t="s">
        <v>39</v>
      </c>
      <c r="C25">
        <v>5274</v>
      </c>
      <c r="D25">
        <v>4310</v>
      </c>
      <c r="E25">
        <v>4226</v>
      </c>
      <c r="F25">
        <v>84</v>
      </c>
      <c r="G25">
        <v>83</v>
      </c>
      <c r="H25">
        <v>74</v>
      </c>
      <c r="I25">
        <v>2</v>
      </c>
      <c r="J25">
        <v>7</v>
      </c>
      <c r="K25">
        <v>1</v>
      </c>
      <c r="L25">
        <v>47</v>
      </c>
      <c r="M25">
        <v>12</v>
      </c>
      <c r="N25">
        <v>28</v>
      </c>
      <c r="O25">
        <v>7</v>
      </c>
      <c r="P25">
        <v>0</v>
      </c>
      <c r="Q25">
        <v>0</v>
      </c>
    </row>
    <row r="26" spans="1:17" x14ac:dyDescent="0.25">
      <c r="A26" t="str">
        <f>"320609"</f>
        <v>320609</v>
      </c>
      <c r="B26" t="s">
        <v>40</v>
      </c>
      <c r="C26">
        <v>5251</v>
      </c>
      <c r="D26">
        <v>4232</v>
      </c>
      <c r="E26">
        <v>4195</v>
      </c>
      <c r="F26">
        <v>37</v>
      </c>
      <c r="G26">
        <v>37</v>
      </c>
      <c r="H26">
        <v>29</v>
      </c>
      <c r="I26">
        <v>6</v>
      </c>
      <c r="J26">
        <v>2</v>
      </c>
      <c r="K26">
        <v>0</v>
      </c>
      <c r="L26">
        <v>43</v>
      </c>
      <c r="M26">
        <v>7</v>
      </c>
      <c r="N26">
        <v>34</v>
      </c>
      <c r="O26">
        <v>2</v>
      </c>
      <c r="P26">
        <v>0</v>
      </c>
      <c r="Q26">
        <v>0</v>
      </c>
    </row>
    <row r="27" spans="1:17" s="2" customFormat="1" x14ac:dyDescent="0.25">
      <c r="A27" s="2" t="s">
        <v>41</v>
      </c>
      <c r="C27" s="2">
        <v>44889</v>
      </c>
      <c r="D27" s="2">
        <v>37425</v>
      </c>
      <c r="E27" s="2">
        <v>36749</v>
      </c>
      <c r="F27" s="2">
        <v>676</v>
      </c>
      <c r="G27" s="2">
        <v>664</v>
      </c>
      <c r="H27" s="2">
        <v>467</v>
      </c>
      <c r="I27" s="2">
        <v>52</v>
      </c>
      <c r="J27" s="2">
        <v>145</v>
      </c>
      <c r="K27" s="2">
        <v>12</v>
      </c>
      <c r="L27" s="2">
        <v>669</v>
      </c>
      <c r="M27" s="2">
        <v>82</v>
      </c>
      <c r="N27" s="2">
        <v>442</v>
      </c>
      <c r="O27" s="2">
        <v>145</v>
      </c>
      <c r="P27" s="2">
        <v>0</v>
      </c>
      <c r="Q27" s="2">
        <v>0</v>
      </c>
    </row>
    <row r="28" spans="1:17" x14ac:dyDescent="0.25">
      <c r="A28" t="str">
        <f>"320701"</f>
        <v>320701</v>
      </c>
      <c r="B28" t="s">
        <v>42</v>
      </c>
      <c r="C28">
        <v>3766</v>
      </c>
      <c r="D28">
        <v>3207</v>
      </c>
      <c r="E28">
        <v>3098</v>
      </c>
      <c r="F28">
        <v>109</v>
      </c>
      <c r="G28">
        <v>109</v>
      </c>
      <c r="H28">
        <v>78</v>
      </c>
      <c r="I28">
        <v>8</v>
      </c>
      <c r="J28">
        <v>23</v>
      </c>
      <c r="K28">
        <v>0</v>
      </c>
      <c r="L28">
        <v>83</v>
      </c>
      <c r="M28">
        <v>9</v>
      </c>
      <c r="N28">
        <v>51</v>
      </c>
      <c r="O28">
        <v>23</v>
      </c>
      <c r="P28">
        <v>0</v>
      </c>
      <c r="Q28">
        <v>0</v>
      </c>
    </row>
    <row r="29" spans="1:17" x14ac:dyDescent="0.25">
      <c r="A29" t="str">
        <f>"320702"</f>
        <v>320702</v>
      </c>
      <c r="B29" t="s">
        <v>43</v>
      </c>
      <c r="C29">
        <v>5672</v>
      </c>
      <c r="D29">
        <v>4735</v>
      </c>
      <c r="E29">
        <v>4661</v>
      </c>
      <c r="F29">
        <v>74</v>
      </c>
      <c r="G29">
        <v>73</v>
      </c>
      <c r="H29">
        <v>53</v>
      </c>
      <c r="I29">
        <v>1</v>
      </c>
      <c r="J29">
        <v>19</v>
      </c>
      <c r="K29">
        <v>1</v>
      </c>
      <c r="L29">
        <v>56</v>
      </c>
      <c r="M29">
        <v>6</v>
      </c>
      <c r="N29">
        <v>31</v>
      </c>
      <c r="O29">
        <v>19</v>
      </c>
      <c r="P29">
        <v>0</v>
      </c>
      <c r="Q29">
        <v>0</v>
      </c>
    </row>
    <row r="30" spans="1:17" x14ac:dyDescent="0.25">
      <c r="A30" t="str">
        <f>"320703"</f>
        <v>320703</v>
      </c>
      <c r="B30" t="s">
        <v>44</v>
      </c>
      <c r="C30">
        <v>13511</v>
      </c>
      <c r="D30">
        <v>11368</v>
      </c>
      <c r="E30">
        <v>11241</v>
      </c>
      <c r="F30">
        <v>127</v>
      </c>
      <c r="G30">
        <v>125</v>
      </c>
      <c r="H30">
        <v>81</v>
      </c>
      <c r="I30">
        <v>5</v>
      </c>
      <c r="J30">
        <v>39</v>
      </c>
      <c r="K30">
        <v>2</v>
      </c>
      <c r="L30">
        <v>230</v>
      </c>
      <c r="M30">
        <v>42</v>
      </c>
      <c r="N30">
        <v>149</v>
      </c>
      <c r="O30">
        <v>39</v>
      </c>
      <c r="P30">
        <v>0</v>
      </c>
      <c r="Q30">
        <v>0</v>
      </c>
    </row>
    <row r="31" spans="1:17" x14ac:dyDescent="0.25">
      <c r="A31" t="str">
        <f>"320704"</f>
        <v>320704</v>
      </c>
      <c r="B31" t="s">
        <v>45</v>
      </c>
      <c r="C31">
        <v>6082</v>
      </c>
      <c r="D31">
        <v>5151</v>
      </c>
      <c r="E31">
        <v>5012</v>
      </c>
      <c r="F31">
        <v>139</v>
      </c>
      <c r="G31">
        <v>134</v>
      </c>
      <c r="H31">
        <v>92</v>
      </c>
      <c r="I31">
        <v>15</v>
      </c>
      <c r="J31">
        <v>27</v>
      </c>
      <c r="K31">
        <v>5</v>
      </c>
      <c r="L31">
        <v>105</v>
      </c>
      <c r="M31">
        <v>7</v>
      </c>
      <c r="N31">
        <v>71</v>
      </c>
      <c r="O31">
        <v>27</v>
      </c>
      <c r="P31">
        <v>0</v>
      </c>
      <c r="Q31">
        <v>0</v>
      </c>
    </row>
    <row r="32" spans="1:17" x14ac:dyDescent="0.25">
      <c r="A32" t="str">
        <f>"320705"</f>
        <v>320705</v>
      </c>
      <c r="B32" t="s">
        <v>46</v>
      </c>
      <c r="C32">
        <v>4113</v>
      </c>
      <c r="D32">
        <v>3322</v>
      </c>
      <c r="E32">
        <v>3280</v>
      </c>
      <c r="F32">
        <v>42</v>
      </c>
      <c r="G32">
        <v>41</v>
      </c>
      <c r="H32">
        <v>37</v>
      </c>
      <c r="I32">
        <v>2</v>
      </c>
      <c r="J32">
        <v>2</v>
      </c>
      <c r="K32">
        <v>1</v>
      </c>
      <c r="L32">
        <v>52</v>
      </c>
      <c r="M32">
        <v>4</v>
      </c>
      <c r="N32">
        <v>46</v>
      </c>
      <c r="O32">
        <v>2</v>
      </c>
      <c r="P32">
        <v>0</v>
      </c>
      <c r="Q32">
        <v>0</v>
      </c>
    </row>
    <row r="33" spans="1:17" x14ac:dyDescent="0.25">
      <c r="A33" t="str">
        <f>"320706"</f>
        <v>320706</v>
      </c>
      <c r="B33" t="s">
        <v>47</v>
      </c>
      <c r="C33">
        <v>11745</v>
      </c>
      <c r="D33">
        <v>9642</v>
      </c>
      <c r="E33">
        <v>9457</v>
      </c>
      <c r="F33">
        <v>185</v>
      </c>
      <c r="G33">
        <v>182</v>
      </c>
      <c r="H33">
        <v>126</v>
      </c>
      <c r="I33">
        <v>21</v>
      </c>
      <c r="J33">
        <v>35</v>
      </c>
      <c r="K33">
        <v>3</v>
      </c>
      <c r="L33">
        <v>143</v>
      </c>
      <c r="M33">
        <v>14</v>
      </c>
      <c r="N33">
        <v>94</v>
      </c>
      <c r="O33">
        <v>35</v>
      </c>
      <c r="P33">
        <v>0</v>
      </c>
      <c r="Q33">
        <v>0</v>
      </c>
    </row>
    <row r="34" spans="1:17" s="2" customFormat="1" x14ac:dyDescent="0.25">
      <c r="A34" s="2" t="s">
        <v>48</v>
      </c>
      <c r="C34" s="2">
        <v>62891</v>
      </c>
      <c r="D34" s="2">
        <v>51416</v>
      </c>
      <c r="E34" s="2">
        <v>51093</v>
      </c>
      <c r="F34" s="2">
        <v>323</v>
      </c>
      <c r="G34" s="2">
        <v>317</v>
      </c>
      <c r="H34" s="2">
        <v>203</v>
      </c>
      <c r="I34" s="2">
        <v>22</v>
      </c>
      <c r="J34" s="2">
        <v>92</v>
      </c>
      <c r="K34" s="2">
        <v>6</v>
      </c>
      <c r="L34" s="2">
        <v>600</v>
      </c>
      <c r="M34" s="2">
        <v>131</v>
      </c>
      <c r="N34" s="2">
        <v>377</v>
      </c>
      <c r="O34" s="2">
        <v>92</v>
      </c>
      <c r="P34" s="2">
        <v>0</v>
      </c>
      <c r="Q34" s="2">
        <v>0</v>
      </c>
    </row>
    <row r="35" spans="1:17" x14ac:dyDescent="0.25">
      <c r="A35" t="str">
        <f>"321001"</f>
        <v>321001</v>
      </c>
      <c r="B35" t="s">
        <v>49</v>
      </c>
      <c r="C35">
        <v>18255</v>
      </c>
      <c r="D35">
        <v>14993</v>
      </c>
      <c r="E35">
        <v>14945</v>
      </c>
      <c r="F35">
        <v>48</v>
      </c>
      <c r="G35">
        <v>45</v>
      </c>
      <c r="H35">
        <v>24</v>
      </c>
      <c r="I35">
        <v>8</v>
      </c>
      <c r="J35">
        <v>13</v>
      </c>
      <c r="K35">
        <v>3</v>
      </c>
      <c r="L35">
        <v>155</v>
      </c>
      <c r="M35">
        <v>39</v>
      </c>
      <c r="N35">
        <v>103</v>
      </c>
      <c r="O35">
        <v>13</v>
      </c>
      <c r="P35">
        <v>0</v>
      </c>
      <c r="Q35">
        <v>0</v>
      </c>
    </row>
    <row r="36" spans="1:17" x14ac:dyDescent="0.25">
      <c r="A36" t="str">
        <f>"321002"</f>
        <v>321002</v>
      </c>
      <c r="B36" t="s">
        <v>50</v>
      </c>
      <c r="C36">
        <v>2790</v>
      </c>
      <c r="D36">
        <v>2248</v>
      </c>
      <c r="E36">
        <v>2228</v>
      </c>
      <c r="F36">
        <v>20</v>
      </c>
      <c r="G36">
        <v>20</v>
      </c>
      <c r="H36">
        <v>17</v>
      </c>
      <c r="I36">
        <v>0</v>
      </c>
      <c r="J36">
        <v>3</v>
      </c>
      <c r="K36">
        <v>0</v>
      </c>
      <c r="L36">
        <v>31</v>
      </c>
      <c r="M36">
        <v>17</v>
      </c>
      <c r="N36">
        <v>11</v>
      </c>
      <c r="O36">
        <v>3</v>
      </c>
      <c r="P36">
        <v>0</v>
      </c>
      <c r="Q36">
        <v>0</v>
      </c>
    </row>
    <row r="37" spans="1:17" x14ac:dyDescent="0.25">
      <c r="A37" t="str">
        <f>"321003"</f>
        <v>321003</v>
      </c>
      <c r="B37" t="s">
        <v>51</v>
      </c>
      <c r="C37">
        <v>19505</v>
      </c>
      <c r="D37">
        <v>15795</v>
      </c>
      <c r="E37">
        <v>15671</v>
      </c>
      <c r="F37">
        <v>124</v>
      </c>
      <c r="G37">
        <v>124</v>
      </c>
      <c r="H37">
        <v>48</v>
      </c>
      <c r="I37">
        <v>14</v>
      </c>
      <c r="J37">
        <v>62</v>
      </c>
      <c r="K37">
        <v>0</v>
      </c>
      <c r="L37">
        <v>203</v>
      </c>
      <c r="M37">
        <v>33</v>
      </c>
      <c r="N37">
        <v>108</v>
      </c>
      <c r="O37">
        <v>62</v>
      </c>
      <c r="P37">
        <v>0</v>
      </c>
      <c r="Q37">
        <v>0</v>
      </c>
    </row>
    <row r="38" spans="1:17" x14ac:dyDescent="0.25">
      <c r="A38" t="str">
        <f>"321004"</f>
        <v>321004</v>
      </c>
      <c r="B38" t="s">
        <v>52</v>
      </c>
      <c r="C38">
        <v>18950</v>
      </c>
      <c r="D38">
        <v>15721</v>
      </c>
      <c r="E38">
        <v>15664</v>
      </c>
      <c r="F38">
        <v>57</v>
      </c>
      <c r="G38">
        <v>57</v>
      </c>
      <c r="H38">
        <v>43</v>
      </c>
      <c r="I38">
        <v>0</v>
      </c>
      <c r="J38">
        <v>14</v>
      </c>
      <c r="K38">
        <v>0</v>
      </c>
      <c r="L38">
        <v>187</v>
      </c>
      <c r="M38">
        <v>37</v>
      </c>
      <c r="N38">
        <v>136</v>
      </c>
      <c r="O38">
        <v>14</v>
      </c>
      <c r="P38">
        <v>0</v>
      </c>
      <c r="Q38">
        <v>0</v>
      </c>
    </row>
    <row r="39" spans="1:17" x14ac:dyDescent="0.25">
      <c r="A39" t="str">
        <f>"321005"</f>
        <v>321005</v>
      </c>
      <c r="B39" t="s">
        <v>53</v>
      </c>
      <c r="C39">
        <v>3391</v>
      </c>
      <c r="D39">
        <v>2659</v>
      </c>
      <c r="E39">
        <v>2585</v>
      </c>
      <c r="F39">
        <v>74</v>
      </c>
      <c r="G39">
        <v>71</v>
      </c>
      <c r="H39">
        <v>71</v>
      </c>
      <c r="I39">
        <v>0</v>
      </c>
      <c r="J39">
        <v>0</v>
      </c>
      <c r="K39">
        <v>3</v>
      </c>
      <c r="L39">
        <v>24</v>
      </c>
      <c r="M39">
        <v>5</v>
      </c>
      <c r="N39">
        <v>19</v>
      </c>
      <c r="O39">
        <v>0</v>
      </c>
      <c r="P39">
        <v>0</v>
      </c>
      <c r="Q39">
        <v>0</v>
      </c>
    </row>
    <row r="40" spans="1:17" s="2" customFormat="1" x14ac:dyDescent="0.25">
      <c r="A40" s="2" t="s">
        <v>54</v>
      </c>
      <c r="C40" s="2">
        <v>73937</v>
      </c>
      <c r="D40" s="2">
        <v>59039</v>
      </c>
      <c r="E40" s="2">
        <v>57981</v>
      </c>
      <c r="F40" s="2">
        <v>1058</v>
      </c>
      <c r="G40" s="2">
        <v>1042</v>
      </c>
      <c r="H40" s="2">
        <v>784</v>
      </c>
      <c r="I40" s="2">
        <v>82</v>
      </c>
      <c r="J40" s="2">
        <v>176</v>
      </c>
      <c r="K40" s="2">
        <v>16</v>
      </c>
      <c r="L40" s="2">
        <v>830</v>
      </c>
      <c r="M40" s="2">
        <v>123</v>
      </c>
      <c r="N40" s="2">
        <v>531</v>
      </c>
      <c r="O40" s="2">
        <v>176</v>
      </c>
      <c r="P40" s="2">
        <v>0</v>
      </c>
      <c r="Q40" s="2">
        <v>0</v>
      </c>
    </row>
    <row r="41" spans="1:17" x14ac:dyDescent="0.25">
      <c r="A41" t="str">
        <f>"321101"</f>
        <v>321101</v>
      </c>
      <c r="B41" t="s">
        <v>55</v>
      </c>
      <c r="C41">
        <v>22605</v>
      </c>
      <c r="D41">
        <v>17411</v>
      </c>
      <c r="E41">
        <v>16950</v>
      </c>
      <c r="F41">
        <v>461</v>
      </c>
      <c r="G41">
        <v>456</v>
      </c>
      <c r="H41">
        <v>393</v>
      </c>
      <c r="I41">
        <v>31</v>
      </c>
      <c r="J41">
        <v>32</v>
      </c>
      <c r="K41">
        <v>5</v>
      </c>
      <c r="L41">
        <v>195</v>
      </c>
      <c r="M41">
        <v>14</v>
      </c>
      <c r="N41">
        <v>149</v>
      </c>
      <c r="O41">
        <v>32</v>
      </c>
      <c r="P41">
        <v>0</v>
      </c>
      <c r="Q41">
        <v>0</v>
      </c>
    </row>
    <row r="42" spans="1:17" x14ac:dyDescent="0.25">
      <c r="A42" t="str">
        <f>"321102"</f>
        <v>321102</v>
      </c>
      <c r="B42" t="s">
        <v>56</v>
      </c>
      <c r="C42">
        <v>12299</v>
      </c>
      <c r="D42">
        <v>9531</v>
      </c>
      <c r="E42">
        <v>9312</v>
      </c>
      <c r="F42">
        <v>219</v>
      </c>
      <c r="G42">
        <v>217</v>
      </c>
      <c r="H42">
        <v>176</v>
      </c>
      <c r="I42">
        <v>26</v>
      </c>
      <c r="J42">
        <v>15</v>
      </c>
      <c r="K42">
        <v>2</v>
      </c>
      <c r="L42">
        <v>137</v>
      </c>
      <c r="M42">
        <v>12</v>
      </c>
      <c r="N42">
        <v>110</v>
      </c>
      <c r="O42">
        <v>15</v>
      </c>
      <c r="P42">
        <v>0</v>
      </c>
      <c r="Q42">
        <v>0</v>
      </c>
    </row>
    <row r="43" spans="1:17" x14ac:dyDescent="0.25">
      <c r="A43" t="str">
        <f>"321103"</f>
        <v>321103</v>
      </c>
      <c r="B43" t="s">
        <v>57</v>
      </c>
      <c r="C43">
        <v>1544</v>
      </c>
      <c r="D43">
        <v>1315</v>
      </c>
      <c r="E43">
        <v>1242</v>
      </c>
      <c r="F43">
        <v>73</v>
      </c>
      <c r="G43">
        <v>68</v>
      </c>
      <c r="H43">
        <v>57</v>
      </c>
      <c r="I43">
        <v>8</v>
      </c>
      <c r="J43">
        <v>3</v>
      </c>
      <c r="K43">
        <v>5</v>
      </c>
      <c r="L43">
        <v>22</v>
      </c>
      <c r="M43">
        <v>3</v>
      </c>
      <c r="N43">
        <v>16</v>
      </c>
      <c r="O43">
        <v>3</v>
      </c>
      <c r="P43">
        <v>0</v>
      </c>
      <c r="Q43">
        <v>0</v>
      </c>
    </row>
    <row r="44" spans="1:17" x14ac:dyDescent="0.25">
      <c r="A44" t="str">
        <f>"321104"</f>
        <v>321104</v>
      </c>
      <c r="B44" t="s">
        <v>58</v>
      </c>
      <c r="C44">
        <v>37489</v>
      </c>
      <c r="D44">
        <v>30782</v>
      </c>
      <c r="E44">
        <v>30477</v>
      </c>
      <c r="F44">
        <v>305</v>
      </c>
      <c r="G44">
        <v>301</v>
      </c>
      <c r="H44">
        <v>158</v>
      </c>
      <c r="I44">
        <v>17</v>
      </c>
      <c r="J44">
        <v>126</v>
      </c>
      <c r="K44">
        <v>4</v>
      </c>
      <c r="L44">
        <v>476</v>
      </c>
      <c r="M44">
        <v>94</v>
      </c>
      <c r="N44">
        <v>256</v>
      </c>
      <c r="O44">
        <v>126</v>
      </c>
      <c r="P44">
        <v>0</v>
      </c>
      <c r="Q44">
        <v>0</v>
      </c>
    </row>
    <row r="45" spans="1:17" s="2" customFormat="1" x14ac:dyDescent="0.25">
      <c r="A45" s="2" t="s">
        <v>59</v>
      </c>
      <c r="C45" s="2">
        <v>37836</v>
      </c>
      <c r="D45" s="2">
        <v>30959</v>
      </c>
      <c r="E45" s="2">
        <v>30657</v>
      </c>
      <c r="F45" s="2">
        <v>302</v>
      </c>
      <c r="G45" s="2">
        <v>300</v>
      </c>
      <c r="H45" s="2">
        <v>208</v>
      </c>
      <c r="I45" s="2">
        <v>13</v>
      </c>
      <c r="J45" s="2">
        <v>79</v>
      </c>
      <c r="K45" s="2">
        <v>2</v>
      </c>
      <c r="L45" s="2">
        <v>340</v>
      </c>
      <c r="M45" s="2">
        <v>60</v>
      </c>
      <c r="N45" s="2">
        <v>201</v>
      </c>
      <c r="O45" s="2">
        <v>79</v>
      </c>
      <c r="P45" s="2">
        <v>0</v>
      </c>
      <c r="Q45" s="2">
        <v>0</v>
      </c>
    </row>
    <row r="46" spans="1:17" x14ac:dyDescent="0.25">
      <c r="A46" t="str">
        <f>"321201"</f>
        <v>321201</v>
      </c>
      <c r="B46" t="s">
        <v>60</v>
      </c>
      <c r="C46">
        <v>3038</v>
      </c>
      <c r="D46">
        <v>2423</v>
      </c>
      <c r="E46">
        <v>2369</v>
      </c>
      <c r="F46">
        <v>54</v>
      </c>
      <c r="G46">
        <v>54</v>
      </c>
      <c r="H46">
        <v>48</v>
      </c>
      <c r="I46">
        <v>5</v>
      </c>
      <c r="J46">
        <v>1</v>
      </c>
      <c r="K46">
        <v>0</v>
      </c>
      <c r="L46">
        <v>18</v>
      </c>
      <c r="M46">
        <v>5</v>
      </c>
      <c r="N46">
        <v>12</v>
      </c>
      <c r="O46">
        <v>1</v>
      </c>
      <c r="P46">
        <v>0</v>
      </c>
      <c r="Q46">
        <v>0</v>
      </c>
    </row>
    <row r="47" spans="1:17" x14ac:dyDescent="0.25">
      <c r="A47" t="str">
        <f>"321202"</f>
        <v>321202</v>
      </c>
      <c r="B47" t="s">
        <v>61</v>
      </c>
      <c r="C47">
        <v>2552</v>
      </c>
      <c r="D47">
        <v>2063</v>
      </c>
      <c r="E47">
        <v>2050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9</v>
      </c>
      <c r="M47">
        <v>0</v>
      </c>
      <c r="N47">
        <v>9</v>
      </c>
      <c r="O47">
        <v>0</v>
      </c>
      <c r="P47">
        <v>0</v>
      </c>
      <c r="Q47">
        <v>0</v>
      </c>
    </row>
    <row r="48" spans="1:17" x14ac:dyDescent="0.25">
      <c r="A48" t="str">
        <f>"321203"</f>
        <v>321203</v>
      </c>
      <c r="B48" t="s">
        <v>62</v>
      </c>
      <c r="C48">
        <v>5711</v>
      </c>
      <c r="D48">
        <v>4677</v>
      </c>
      <c r="E48">
        <v>4641</v>
      </c>
      <c r="F48">
        <v>36</v>
      </c>
      <c r="G48">
        <v>36</v>
      </c>
      <c r="H48">
        <v>28</v>
      </c>
      <c r="I48">
        <v>0</v>
      </c>
      <c r="J48">
        <v>8</v>
      </c>
      <c r="K48">
        <v>0</v>
      </c>
      <c r="L48">
        <v>46</v>
      </c>
      <c r="M48">
        <v>9</v>
      </c>
      <c r="N48">
        <v>29</v>
      </c>
      <c r="O48">
        <v>8</v>
      </c>
      <c r="P48">
        <v>0</v>
      </c>
      <c r="Q48">
        <v>0</v>
      </c>
    </row>
    <row r="49" spans="1:17" x14ac:dyDescent="0.25">
      <c r="A49" t="str">
        <f>"321204"</f>
        <v>321204</v>
      </c>
      <c r="B49" t="s">
        <v>63</v>
      </c>
      <c r="C49">
        <v>4989</v>
      </c>
      <c r="D49">
        <v>4048</v>
      </c>
      <c r="E49">
        <v>4016</v>
      </c>
      <c r="F49">
        <v>32</v>
      </c>
      <c r="G49">
        <v>32</v>
      </c>
      <c r="H49">
        <v>22</v>
      </c>
      <c r="I49">
        <v>3</v>
      </c>
      <c r="J49">
        <v>7</v>
      </c>
      <c r="K49">
        <v>0</v>
      </c>
      <c r="L49">
        <v>40</v>
      </c>
      <c r="M49">
        <v>9</v>
      </c>
      <c r="N49">
        <v>24</v>
      </c>
      <c r="O49">
        <v>7</v>
      </c>
      <c r="P49">
        <v>0</v>
      </c>
      <c r="Q49">
        <v>0</v>
      </c>
    </row>
    <row r="50" spans="1:17" x14ac:dyDescent="0.25">
      <c r="A50" t="str">
        <f>"321205"</f>
        <v>321205</v>
      </c>
      <c r="B50" t="s">
        <v>64</v>
      </c>
      <c r="C50">
        <v>18182</v>
      </c>
      <c r="D50">
        <v>15000</v>
      </c>
      <c r="E50">
        <v>14869</v>
      </c>
      <c r="F50">
        <v>131</v>
      </c>
      <c r="G50">
        <v>129</v>
      </c>
      <c r="H50">
        <v>69</v>
      </c>
      <c r="I50">
        <v>2</v>
      </c>
      <c r="J50">
        <v>58</v>
      </c>
      <c r="K50">
        <v>2</v>
      </c>
      <c r="L50">
        <v>198</v>
      </c>
      <c r="M50">
        <v>28</v>
      </c>
      <c r="N50">
        <v>112</v>
      </c>
      <c r="O50">
        <v>58</v>
      </c>
      <c r="P50">
        <v>0</v>
      </c>
      <c r="Q50">
        <v>0</v>
      </c>
    </row>
    <row r="51" spans="1:17" x14ac:dyDescent="0.25">
      <c r="A51" t="str">
        <f>"321206"</f>
        <v>321206</v>
      </c>
      <c r="B51" t="s">
        <v>65</v>
      </c>
      <c r="C51">
        <v>3364</v>
      </c>
      <c r="D51">
        <v>2748</v>
      </c>
      <c r="E51">
        <v>2712</v>
      </c>
      <c r="F51">
        <v>36</v>
      </c>
      <c r="G51">
        <v>36</v>
      </c>
      <c r="H51">
        <v>28</v>
      </c>
      <c r="I51">
        <v>3</v>
      </c>
      <c r="J51">
        <v>5</v>
      </c>
      <c r="K51">
        <v>0</v>
      </c>
      <c r="L51">
        <v>29</v>
      </c>
      <c r="M51">
        <v>9</v>
      </c>
      <c r="N51">
        <v>15</v>
      </c>
      <c r="O51">
        <v>5</v>
      </c>
      <c r="P51">
        <v>0</v>
      </c>
      <c r="Q51">
        <v>0</v>
      </c>
    </row>
    <row r="52" spans="1:17" s="2" customFormat="1" x14ac:dyDescent="0.25">
      <c r="A52" s="2" t="s">
        <v>66</v>
      </c>
      <c r="C52" s="2">
        <v>112900</v>
      </c>
      <c r="D52" s="2">
        <v>92202</v>
      </c>
      <c r="E52" s="2">
        <v>91234</v>
      </c>
      <c r="F52" s="2">
        <v>968</v>
      </c>
      <c r="G52" s="2">
        <v>961</v>
      </c>
      <c r="H52" s="2">
        <v>740</v>
      </c>
      <c r="I52" s="2">
        <v>83</v>
      </c>
      <c r="J52" s="2">
        <v>138</v>
      </c>
      <c r="K52" s="2">
        <v>7</v>
      </c>
      <c r="L52" s="2">
        <v>1138</v>
      </c>
      <c r="M52" s="2">
        <v>219</v>
      </c>
      <c r="N52" s="2">
        <v>781</v>
      </c>
      <c r="O52" s="2">
        <v>138</v>
      </c>
      <c r="P52" s="2">
        <v>0</v>
      </c>
      <c r="Q52" s="2">
        <v>0</v>
      </c>
    </row>
    <row r="53" spans="1:17" x14ac:dyDescent="0.25">
      <c r="A53" t="str">
        <f>"321401"</f>
        <v>321401</v>
      </c>
      <c r="B53" t="s">
        <v>67</v>
      </c>
      <c r="C53">
        <v>61782</v>
      </c>
      <c r="D53">
        <v>51217</v>
      </c>
      <c r="E53">
        <v>50988</v>
      </c>
      <c r="F53">
        <v>229</v>
      </c>
      <c r="G53">
        <v>229</v>
      </c>
      <c r="H53">
        <v>121</v>
      </c>
      <c r="I53">
        <v>36</v>
      </c>
      <c r="J53">
        <v>72</v>
      </c>
      <c r="K53">
        <v>0</v>
      </c>
      <c r="L53">
        <v>677</v>
      </c>
      <c r="M53">
        <v>102</v>
      </c>
      <c r="N53">
        <v>503</v>
      </c>
      <c r="O53">
        <v>72</v>
      </c>
      <c r="P53">
        <v>0</v>
      </c>
      <c r="Q53">
        <v>0</v>
      </c>
    </row>
    <row r="54" spans="1:17" x14ac:dyDescent="0.25">
      <c r="A54" t="str">
        <f>"321402"</f>
        <v>321402</v>
      </c>
      <c r="B54" t="s">
        <v>68</v>
      </c>
      <c r="C54">
        <v>5769</v>
      </c>
      <c r="D54">
        <v>4669</v>
      </c>
      <c r="E54">
        <v>4587</v>
      </c>
      <c r="F54">
        <v>82</v>
      </c>
      <c r="G54">
        <v>82</v>
      </c>
      <c r="H54">
        <v>71</v>
      </c>
      <c r="I54">
        <v>3</v>
      </c>
      <c r="J54">
        <v>8</v>
      </c>
      <c r="K54">
        <v>0</v>
      </c>
      <c r="L54">
        <v>52</v>
      </c>
      <c r="M54">
        <v>11</v>
      </c>
      <c r="N54">
        <v>33</v>
      </c>
      <c r="O54">
        <v>8</v>
      </c>
      <c r="P54">
        <v>0</v>
      </c>
      <c r="Q54">
        <v>0</v>
      </c>
    </row>
    <row r="55" spans="1:17" x14ac:dyDescent="0.25">
      <c r="A55" t="str">
        <f>"321403"</f>
        <v>321403</v>
      </c>
      <c r="B55" t="s">
        <v>69</v>
      </c>
      <c r="C55">
        <v>4690</v>
      </c>
      <c r="D55">
        <v>3847</v>
      </c>
      <c r="E55">
        <v>3795</v>
      </c>
      <c r="F55">
        <v>52</v>
      </c>
      <c r="G55">
        <v>52</v>
      </c>
      <c r="H55">
        <v>41</v>
      </c>
      <c r="I55">
        <v>0</v>
      </c>
      <c r="J55">
        <v>11</v>
      </c>
      <c r="K55">
        <v>0</v>
      </c>
      <c r="L55">
        <v>57</v>
      </c>
      <c r="M55">
        <v>13</v>
      </c>
      <c r="N55">
        <v>33</v>
      </c>
      <c r="O55">
        <v>11</v>
      </c>
      <c r="P55">
        <v>0</v>
      </c>
      <c r="Q55">
        <v>0</v>
      </c>
    </row>
    <row r="56" spans="1:17" x14ac:dyDescent="0.25">
      <c r="A56" t="str">
        <f>"321404"</f>
        <v>321404</v>
      </c>
      <c r="B56" t="s">
        <v>70</v>
      </c>
      <c r="C56">
        <v>7542</v>
      </c>
      <c r="D56">
        <v>6048</v>
      </c>
      <c r="E56">
        <v>6003</v>
      </c>
      <c r="F56">
        <v>45</v>
      </c>
      <c r="G56">
        <v>45</v>
      </c>
      <c r="H56">
        <v>36</v>
      </c>
      <c r="I56">
        <v>2</v>
      </c>
      <c r="J56">
        <v>7</v>
      </c>
      <c r="K56">
        <v>0</v>
      </c>
      <c r="L56">
        <v>63</v>
      </c>
      <c r="M56">
        <v>18</v>
      </c>
      <c r="N56">
        <v>38</v>
      </c>
      <c r="O56">
        <v>7</v>
      </c>
      <c r="P56">
        <v>0</v>
      </c>
      <c r="Q56">
        <v>0</v>
      </c>
    </row>
    <row r="57" spans="1:17" x14ac:dyDescent="0.25">
      <c r="A57" t="str">
        <f>"321405"</f>
        <v>321405</v>
      </c>
      <c r="B57" t="s">
        <v>71</v>
      </c>
      <c r="C57">
        <v>3380</v>
      </c>
      <c r="D57">
        <v>2845</v>
      </c>
      <c r="E57">
        <v>2766</v>
      </c>
      <c r="F57">
        <v>79</v>
      </c>
      <c r="G57">
        <v>77</v>
      </c>
      <c r="H57">
        <v>69</v>
      </c>
      <c r="I57">
        <v>4</v>
      </c>
      <c r="J57">
        <v>4</v>
      </c>
      <c r="K57">
        <v>2</v>
      </c>
      <c r="L57">
        <v>48</v>
      </c>
      <c r="M57">
        <v>12</v>
      </c>
      <c r="N57">
        <v>32</v>
      </c>
      <c r="O57">
        <v>4</v>
      </c>
      <c r="P57">
        <v>0</v>
      </c>
      <c r="Q57">
        <v>0</v>
      </c>
    </row>
    <row r="58" spans="1:17" x14ac:dyDescent="0.25">
      <c r="A58" t="str">
        <f>"321406"</f>
        <v>321406</v>
      </c>
      <c r="B58" t="s">
        <v>72</v>
      </c>
      <c r="C58">
        <v>5542</v>
      </c>
      <c r="D58">
        <v>4466</v>
      </c>
      <c r="E58">
        <v>4276</v>
      </c>
      <c r="F58">
        <v>190</v>
      </c>
      <c r="G58">
        <v>189</v>
      </c>
      <c r="H58">
        <v>162</v>
      </c>
      <c r="I58">
        <v>20</v>
      </c>
      <c r="J58">
        <v>7</v>
      </c>
      <c r="K58">
        <v>1</v>
      </c>
      <c r="L58">
        <v>35</v>
      </c>
      <c r="M58">
        <v>10</v>
      </c>
      <c r="N58">
        <v>18</v>
      </c>
      <c r="O58">
        <v>7</v>
      </c>
      <c r="P58">
        <v>0</v>
      </c>
      <c r="Q58">
        <v>0</v>
      </c>
    </row>
    <row r="59" spans="1:17" x14ac:dyDescent="0.25">
      <c r="A59" t="str">
        <f>"321408"</f>
        <v>321408</v>
      </c>
      <c r="B59" t="s">
        <v>73</v>
      </c>
      <c r="C59">
        <v>3013</v>
      </c>
      <c r="D59">
        <v>2435</v>
      </c>
      <c r="E59">
        <v>2388</v>
      </c>
      <c r="F59">
        <v>47</v>
      </c>
      <c r="G59">
        <v>47</v>
      </c>
      <c r="H59">
        <v>40</v>
      </c>
      <c r="I59">
        <v>3</v>
      </c>
      <c r="J59">
        <v>4</v>
      </c>
      <c r="K59">
        <v>0</v>
      </c>
      <c r="L59">
        <v>18</v>
      </c>
      <c r="M59">
        <v>4</v>
      </c>
      <c r="N59">
        <v>10</v>
      </c>
      <c r="O59">
        <v>4</v>
      </c>
      <c r="P59">
        <v>0</v>
      </c>
      <c r="Q59">
        <v>0</v>
      </c>
    </row>
    <row r="60" spans="1:17" x14ac:dyDescent="0.25">
      <c r="A60" t="str">
        <f>"321409"</f>
        <v>321409</v>
      </c>
      <c r="B60" t="s">
        <v>74</v>
      </c>
      <c r="C60">
        <v>3695</v>
      </c>
      <c r="D60">
        <v>2890</v>
      </c>
      <c r="E60">
        <v>2842</v>
      </c>
      <c r="F60">
        <v>48</v>
      </c>
      <c r="G60">
        <v>48</v>
      </c>
      <c r="H60">
        <v>37</v>
      </c>
      <c r="I60">
        <v>2</v>
      </c>
      <c r="J60">
        <v>9</v>
      </c>
      <c r="K60">
        <v>0</v>
      </c>
      <c r="L60">
        <v>52</v>
      </c>
      <c r="M60">
        <v>13</v>
      </c>
      <c r="N60">
        <v>30</v>
      </c>
      <c r="O60">
        <v>9</v>
      </c>
      <c r="P60">
        <v>0</v>
      </c>
      <c r="Q60">
        <v>0</v>
      </c>
    </row>
    <row r="61" spans="1:17" x14ac:dyDescent="0.25">
      <c r="A61" t="str">
        <f>"321410"</f>
        <v>321410</v>
      </c>
      <c r="B61" t="s">
        <v>75</v>
      </c>
      <c r="C61">
        <v>13369</v>
      </c>
      <c r="D61">
        <v>10431</v>
      </c>
      <c r="E61">
        <v>10264</v>
      </c>
      <c r="F61">
        <v>167</v>
      </c>
      <c r="G61">
        <v>163</v>
      </c>
      <c r="H61">
        <v>141</v>
      </c>
      <c r="I61">
        <v>13</v>
      </c>
      <c r="J61">
        <v>9</v>
      </c>
      <c r="K61">
        <v>4</v>
      </c>
      <c r="L61">
        <v>101</v>
      </c>
      <c r="M61">
        <v>28</v>
      </c>
      <c r="N61">
        <v>64</v>
      </c>
      <c r="O61">
        <v>9</v>
      </c>
      <c r="P61">
        <v>0</v>
      </c>
      <c r="Q61">
        <v>0</v>
      </c>
    </row>
    <row r="62" spans="1:17" x14ac:dyDescent="0.25">
      <c r="A62" t="str">
        <f>"321411"</f>
        <v>321411</v>
      </c>
      <c r="B62" t="s">
        <v>76</v>
      </c>
      <c r="C62">
        <v>4118</v>
      </c>
      <c r="D62">
        <v>3354</v>
      </c>
      <c r="E62">
        <v>3325</v>
      </c>
      <c r="F62">
        <v>29</v>
      </c>
      <c r="G62">
        <v>29</v>
      </c>
      <c r="H62">
        <v>22</v>
      </c>
      <c r="I62">
        <v>0</v>
      </c>
      <c r="J62">
        <v>7</v>
      </c>
      <c r="K62">
        <v>0</v>
      </c>
      <c r="L62">
        <v>35</v>
      </c>
      <c r="M62">
        <v>8</v>
      </c>
      <c r="N62">
        <v>20</v>
      </c>
      <c r="O62">
        <v>7</v>
      </c>
      <c r="P62">
        <v>0</v>
      </c>
      <c r="Q62">
        <v>0</v>
      </c>
    </row>
    <row r="63" spans="1:17" s="2" customFormat="1" x14ac:dyDescent="0.25">
      <c r="A63" s="2" t="s">
        <v>77</v>
      </c>
      <c r="C63" s="2">
        <v>34917</v>
      </c>
      <c r="D63" s="2">
        <v>28555</v>
      </c>
      <c r="E63" s="2">
        <v>28209</v>
      </c>
      <c r="F63" s="2">
        <v>346</v>
      </c>
      <c r="G63" s="2">
        <v>343</v>
      </c>
      <c r="H63" s="2">
        <v>226</v>
      </c>
      <c r="I63" s="2">
        <v>38</v>
      </c>
      <c r="J63" s="2">
        <v>79</v>
      </c>
      <c r="K63" s="2">
        <v>3</v>
      </c>
      <c r="L63" s="2">
        <v>511</v>
      </c>
      <c r="M63" s="2">
        <v>146</v>
      </c>
      <c r="N63" s="2">
        <v>286</v>
      </c>
      <c r="O63" s="2">
        <v>79</v>
      </c>
      <c r="P63" s="2">
        <v>0</v>
      </c>
      <c r="Q63" s="2">
        <v>0</v>
      </c>
    </row>
    <row r="64" spans="1:17" x14ac:dyDescent="0.25">
      <c r="A64" t="str">
        <f>"321801"</f>
        <v>321801</v>
      </c>
      <c r="B64" t="s">
        <v>78</v>
      </c>
      <c r="C64">
        <v>4144</v>
      </c>
      <c r="D64">
        <v>3377</v>
      </c>
      <c r="E64">
        <v>3312</v>
      </c>
      <c r="F64">
        <v>65</v>
      </c>
      <c r="G64">
        <v>65</v>
      </c>
      <c r="H64">
        <v>46</v>
      </c>
      <c r="I64">
        <v>11</v>
      </c>
      <c r="J64">
        <v>8</v>
      </c>
      <c r="K64">
        <v>0</v>
      </c>
      <c r="L64">
        <v>65</v>
      </c>
      <c r="M64">
        <v>9</v>
      </c>
      <c r="N64">
        <v>48</v>
      </c>
      <c r="O64">
        <v>8</v>
      </c>
      <c r="P64">
        <v>0</v>
      </c>
      <c r="Q64">
        <v>0</v>
      </c>
    </row>
    <row r="65" spans="1:17" x14ac:dyDescent="0.25">
      <c r="A65" t="str">
        <f>"321802"</f>
        <v>321802</v>
      </c>
      <c r="B65" t="s">
        <v>79</v>
      </c>
      <c r="C65">
        <v>13007</v>
      </c>
      <c r="D65">
        <v>10731</v>
      </c>
      <c r="E65">
        <v>10644</v>
      </c>
      <c r="F65">
        <v>87</v>
      </c>
      <c r="G65">
        <v>86</v>
      </c>
      <c r="H65">
        <v>43</v>
      </c>
      <c r="I65">
        <v>10</v>
      </c>
      <c r="J65">
        <v>33</v>
      </c>
      <c r="K65">
        <v>1</v>
      </c>
      <c r="L65">
        <v>155</v>
      </c>
      <c r="M65">
        <v>27</v>
      </c>
      <c r="N65">
        <v>95</v>
      </c>
      <c r="O65">
        <v>33</v>
      </c>
      <c r="P65">
        <v>0</v>
      </c>
      <c r="Q65">
        <v>0</v>
      </c>
    </row>
    <row r="66" spans="1:17" x14ac:dyDescent="0.25">
      <c r="A66" t="str">
        <f>"321803"</f>
        <v>321803</v>
      </c>
      <c r="B66" t="s">
        <v>80</v>
      </c>
      <c r="C66">
        <v>3501</v>
      </c>
      <c r="D66">
        <v>2885</v>
      </c>
      <c r="E66">
        <v>2847</v>
      </c>
      <c r="F66">
        <v>38</v>
      </c>
      <c r="G66">
        <v>38</v>
      </c>
      <c r="H66">
        <v>31</v>
      </c>
      <c r="I66">
        <v>0</v>
      </c>
      <c r="J66">
        <v>7</v>
      </c>
      <c r="K66">
        <v>0</v>
      </c>
      <c r="L66">
        <v>34</v>
      </c>
      <c r="M66">
        <v>6</v>
      </c>
      <c r="N66">
        <v>21</v>
      </c>
      <c r="O66">
        <v>7</v>
      </c>
      <c r="P66">
        <v>0</v>
      </c>
      <c r="Q66">
        <v>0</v>
      </c>
    </row>
    <row r="67" spans="1:17" x14ac:dyDescent="0.25">
      <c r="A67" t="str">
        <f>"321804"</f>
        <v>321804</v>
      </c>
      <c r="B67" t="s">
        <v>81</v>
      </c>
      <c r="C67">
        <v>7557</v>
      </c>
      <c r="D67">
        <v>6078</v>
      </c>
      <c r="E67">
        <v>6008</v>
      </c>
      <c r="F67">
        <v>70</v>
      </c>
      <c r="G67">
        <v>68</v>
      </c>
      <c r="H67">
        <v>41</v>
      </c>
      <c r="I67">
        <v>5</v>
      </c>
      <c r="J67">
        <v>22</v>
      </c>
      <c r="K67">
        <v>2</v>
      </c>
      <c r="L67">
        <v>184</v>
      </c>
      <c r="M67">
        <v>95</v>
      </c>
      <c r="N67">
        <v>67</v>
      </c>
      <c r="O67">
        <v>22</v>
      </c>
      <c r="P67">
        <v>0</v>
      </c>
      <c r="Q67">
        <v>0</v>
      </c>
    </row>
    <row r="68" spans="1:17" x14ac:dyDescent="0.25">
      <c r="A68" t="str">
        <f>"321805"</f>
        <v>321805</v>
      </c>
      <c r="B68" t="s">
        <v>82</v>
      </c>
      <c r="C68">
        <v>6708</v>
      </c>
      <c r="D68">
        <v>5484</v>
      </c>
      <c r="E68">
        <v>5398</v>
      </c>
      <c r="F68">
        <v>86</v>
      </c>
      <c r="G68">
        <v>86</v>
      </c>
      <c r="H68">
        <v>65</v>
      </c>
      <c r="I68">
        <v>12</v>
      </c>
      <c r="J68">
        <v>9</v>
      </c>
      <c r="K68">
        <v>0</v>
      </c>
      <c r="L68">
        <v>73</v>
      </c>
      <c r="M68">
        <v>9</v>
      </c>
      <c r="N68">
        <v>55</v>
      </c>
      <c r="O68">
        <v>9</v>
      </c>
      <c r="P68">
        <v>0</v>
      </c>
      <c r="Q68">
        <v>0</v>
      </c>
    </row>
    <row r="69" spans="1:17" s="3" customFormat="1" ht="27.75" customHeight="1" x14ac:dyDescent="0.25">
      <c r="A69" s="3" t="str">
        <f>"326201"</f>
        <v>326201</v>
      </c>
      <c r="B69" s="3" t="s">
        <v>83</v>
      </c>
      <c r="C69" s="3">
        <v>357601</v>
      </c>
      <c r="D69" s="3">
        <v>295826</v>
      </c>
      <c r="E69" s="3">
        <v>292800</v>
      </c>
      <c r="F69" s="3">
        <v>3026</v>
      </c>
      <c r="G69" s="3">
        <v>3003</v>
      </c>
      <c r="H69" s="3">
        <v>1934</v>
      </c>
      <c r="I69" s="3">
        <v>231</v>
      </c>
      <c r="J69" s="3">
        <v>838</v>
      </c>
      <c r="K69" s="3">
        <v>23</v>
      </c>
      <c r="L69" s="3">
        <v>4893</v>
      </c>
      <c r="M69" s="3">
        <v>971</v>
      </c>
      <c r="N69" s="3">
        <v>3084</v>
      </c>
      <c r="O69" s="3">
        <v>838</v>
      </c>
      <c r="P69" s="3">
        <v>0</v>
      </c>
      <c r="Q69" s="3">
        <v>0</v>
      </c>
    </row>
    <row r="70" spans="1:17" s="3" customFormat="1" ht="25.5" customHeight="1" x14ac:dyDescent="0.25">
      <c r="A70" s="3" t="str">
        <f>"326301"</f>
        <v>326301</v>
      </c>
      <c r="B70" s="3" t="s">
        <v>84</v>
      </c>
      <c r="C70" s="3">
        <v>37213</v>
      </c>
      <c r="D70" s="3">
        <v>31626</v>
      </c>
      <c r="E70" s="3">
        <v>31209</v>
      </c>
      <c r="F70" s="3">
        <v>417</v>
      </c>
      <c r="G70" s="3">
        <v>413</v>
      </c>
      <c r="H70" s="3">
        <v>247</v>
      </c>
      <c r="I70" s="3">
        <v>66</v>
      </c>
      <c r="J70" s="3">
        <v>100</v>
      </c>
      <c r="K70" s="3">
        <v>4</v>
      </c>
      <c r="L70" s="3">
        <v>582</v>
      </c>
      <c r="M70" s="3">
        <v>56</v>
      </c>
      <c r="N70" s="3">
        <v>426</v>
      </c>
      <c r="O70" s="3">
        <v>100</v>
      </c>
      <c r="P70" s="3">
        <v>0</v>
      </c>
      <c r="Q70" s="3">
        <v>0</v>
      </c>
    </row>
    <row r="71" spans="1:17" s="4" customFormat="1" ht="30.75" customHeight="1" x14ac:dyDescent="0.3">
      <c r="A71" s="6" t="s">
        <v>85</v>
      </c>
      <c r="B71" s="6"/>
      <c r="C71" s="4">
        <v>976755</v>
      </c>
      <c r="D71" s="4">
        <v>801313</v>
      </c>
      <c r="E71" s="4">
        <v>792040</v>
      </c>
      <c r="F71" s="4">
        <v>9273</v>
      </c>
      <c r="G71" s="4">
        <v>9184</v>
      </c>
      <c r="H71" s="4">
        <v>6309</v>
      </c>
      <c r="I71" s="4">
        <v>758</v>
      </c>
      <c r="J71" s="4">
        <v>2117</v>
      </c>
      <c r="K71" s="4">
        <v>89</v>
      </c>
      <c r="L71" s="4">
        <v>12351</v>
      </c>
      <c r="M71" s="4">
        <v>2546</v>
      </c>
      <c r="N71" s="4">
        <v>7688</v>
      </c>
      <c r="O71" s="4">
        <v>2117</v>
      </c>
      <c r="P71" s="4">
        <v>0</v>
      </c>
      <c r="Q71" s="4">
        <v>0</v>
      </c>
    </row>
  </sheetData>
  <mergeCells count="2">
    <mergeCell ref="A1:XFD1"/>
    <mergeCell ref="A71:B7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k_kolodziejski</dc:creator>
  <cp:lastModifiedBy>Ewa Wenc</cp:lastModifiedBy>
  <dcterms:created xsi:type="dcterms:W3CDTF">2020-01-13T08:01:16Z</dcterms:created>
  <dcterms:modified xsi:type="dcterms:W3CDTF">2020-07-17T05:49:21Z</dcterms:modified>
</cp:coreProperties>
</file>