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_wenc\Documents\Meldunek - rejestr wyborców\"/>
    </mc:Choice>
  </mc:AlternateContent>
  <xr:revisionPtr revIDLastSave="0" documentId="13_ncr:40009_{159D07C6-30F0-4CFD-9088-3A0215EC857A}" xr6:coauthVersionLast="47" xr6:coauthVersionMax="47" xr10:uidLastSave="{00000000-0000-0000-0000-000000000000}"/>
  <bookViews>
    <workbookView xWindow="-120" yWindow="-120" windowWidth="29040" windowHeight="15720"/>
  </bookViews>
  <sheets>
    <sheet name="IV kwartał 2022" sheetId="1" r:id="rId1"/>
  </sheets>
  <definedNames>
    <definedName name="_xlnm.Print_Area" localSheetId="0">'IV kwartał 2022'!$A$1:$S$72</definedName>
  </definedName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4" i="1"/>
  <c r="A35" i="1"/>
  <c r="A36" i="1"/>
  <c r="A37" i="1"/>
  <c r="A38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9" i="1"/>
  <c r="A71" i="1"/>
</calcChain>
</file>

<file path=xl/sharedStrings.xml><?xml version="1.0" encoding="utf-8"?>
<sst xmlns="http://schemas.openxmlformats.org/spreadsheetml/2006/main" count="208" uniqueCount="100">
  <si>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</si>
  <si>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</si>
  <si>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</si>
  <si>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</si>
  <si>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</si>
  <si>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</si>
  <si>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</si>
  <si>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</si>
  <si>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</si>
  <si>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</si>
  <si>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</si>
  <si>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</si>
  <si>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</si>
  <si>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</si>
  <si>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</si>
  <si>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</si>
  <si>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</si>
  <si>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</si>
  <si>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</si>
  <si>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goleniowski</t>
  </si>
  <si>
    <t>gm. Goleniów</t>
  </si>
  <si>
    <t>goleniowski</t>
  </si>
  <si>
    <t>Szczecin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</si>
  <si>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</si>
  <si>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</si>
  <si>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</si>
  <si>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</si>
  <si>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</si>
  <si>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</si>
  <si>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</si>
  <si>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gryficki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</si>
  <si>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</si>
  <si>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</si>
  <si>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</si>
  <si>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</si>
  <si>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</si>
  <si>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</si>
  <si>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</si>
  <si>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gryfiński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</si>
  <si>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</si>
  <si>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</si>
  <si>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</si>
  <si>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</si>
  <si>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</si>
  <si>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</si>
  <si>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</si>
  <si>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</si>
  <si>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</si>
  <si>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</si>
  <si>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kamieński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</si>
  <si>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</si>
  <si>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</si>
  <si>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</si>
  <si>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</si>
  <si>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</si>
  <si>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</si>
  <si>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</si>
  <si>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myśliborski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</si>
  <si>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</si>
  <si>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</si>
  <si>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</si>
  <si>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</si>
  <si>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</si>
  <si>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</si>
  <si>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policki</t>
  </si>
  <si>
    <t>gm. Kołbaskowo</t>
  </si>
  <si>
    <t>gm. Nowe Warpno</t>
  </si>
  <si>
    <t>gm. Police</t>
  </si>
  <si>
    <t>Powiat pyrzycki</t>
  </si>
  <si>
    <t>gm. Bielice</t>
  </si>
  <si>
    <t>pyrzycki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</si>
  <si>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</si>
  <si>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</si>
  <si>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</si>
  <si>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</si>
  <si>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</si>
  <si>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</si>
  <si>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</si>
  <si>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stargardzki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</si>
  <si>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</si>
  <si>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</si>
  <si>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</si>
  <si>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</si>
  <si>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</si>
  <si>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</si>
  <si>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</si>
  <si>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</si>
  <si>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</si>
  <si>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</si>
  <si>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</si>
  <si>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łobeski</t>
  </si>
  <si>
    <t>gm. Łobez</t>
  </si>
  <si>
    <t>gm. Radowo Małe</t>
  </si>
  <si>
    <t>gm. Resko</t>
  </si>
  <si>
    <t>gm. Węgorzyno</t>
  </si>
  <si>
    <t>Miasto na prawach powiatu</t>
  </si>
  <si>
    <t>m. Szczecin</t>
  </si>
  <si>
    <t>m. Świnoujście</t>
  </si>
  <si>
    <t>Świnoujście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</si>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</sst>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horizontal="center" wrapText="1"/>
    </xf>
    <xf numFmtId="0" fontId="18" fillId="0" borderId="0" xfId="0" applyFont="1"/>
    <xf numFmtId="0" fontId="19" fillId="0" borderId="0" xfId="0" applyFont="1"/>
    <xf numFmtId="0" fontId="16" fillId="0" borderId="10" xfId="0" applyFont="1" applyBorder="1" applyAlignment="1">
      <alignment horizontal="center" wrapText="1"/>
    </xf>
    <xf numFmtId="0" fontId="18" fillId="0" borderId="10" xfId="0" applyFont="1" applyBorder="1"/>
    <xf numFmtId="0" fontId="0" fillId="0" borderId="10" xfId="0" applyBorder="1"/>
    <xf numFmtId="0" fontId="19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tabSelected="1" workbookViewId="0">
      <selection sqref="A1:S72"/>
    </sheetView>
  </sheetViews>
  <sheetFormatPr defaultRowHeight="15" x14ac:dyDescent="0.25"/>
  <cols>
    <col min="5" max="19" width="14.85546875" customWidth="1"/>
  </cols>
  <sheetData>
    <row r="1" spans="1:19" s="1" customFormat="1" ht="110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s="2" customFormat="1" x14ac:dyDescent="0.25">
      <c r="A2" s="5" t="s">
        <v>19</v>
      </c>
      <c r="B2" s="5"/>
      <c r="C2" s="5"/>
      <c r="D2" s="5"/>
      <c r="E2" s="5">
        <v>76564</v>
      </c>
      <c r="F2" s="5">
        <v>61934</v>
      </c>
      <c r="G2" s="5">
        <v>61275</v>
      </c>
      <c r="H2" s="5">
        <v>659</v>
      </c>
      <c r="I2" s="5">
        <v>659</v>
      </c>
      <c r="J2" s="5">
        <v>426</v>
      </c>
      <c r="K2" s="5">
        <v>56</v>
      </c>
      <c r="L2" s="5">
        <v>177</v>
      </c>
      <c r="M2" s="5">
        <v>0</v>
      </c>
      <c r="N2" s="5">
        <v>881</v>
      </c>
      <c r="O2" s="5">
        <v>269</v>
      </c>
      <c r="P2" s="5">
        <v>435</v>
      </c>
      <c r="Q2" s="5">
        <v>177</v>
      </c>
      <c r="R2" s="5">
        <v>0</v>
      </c>
      <c r="S2" s="5">
        <v>0</v>
      </c>
    </row>
    <row r="3" spans="1:19" x14ac:dyDescent="0.25">
      <c r="A3" s="6" t="str">
        <f>"320402"</f>
        <v>320402</v>
      </c>
      <c r="B3" s="6" t="s">
        <v>20</v>
      </c>
      <c r="C3" s="6" t="s">
        <v>21</v>
      </c>
      <c r="D3" s="6" t="s">
        <v>22</v>
      </c>
      <c r="E3" s="6">
        <v>33744</v>
      </c>
      <c r="F3" s="6">
        <v>27188</v>
      </c>
      <c r="G3" s="6">
        <v>27005</v>
      </c>
      <c r="H3" s="6">
        <v>183</v>
      </c>
      <c r="I3" s="6">
        <v>183</v>
      </c>
      <c r="J3" s="6">
        <v>120</v>
      </c>
      <c r="K3" s="6">
        <v>20</v>
      </c>
      <c r="L3" s="6">
        <v>43</v>
      </c>
      <c r="M3" s="6">
        <v>0</v>
      </c>
      <c r="N3" s="6">
        <v>284</v>
      </c>
      <c r="O3" s="6">
        <v>52</v>
      </c>
      <c r="P3" s="6">
        <v>189</v>
      </c>
      <c r="Q3" s="6">
        <v>43</v>
      </c>
      <c r="R3" s="6">
        <v>0</v>
      </c>
      <c r="S3" s="6">
        <v>0</v>
      </c>
    </row>
    <row r="4" spans="1:19" x14ac:dyDescent="0.25">
      <c r="A4" s="6" t="str">
        <f>"320403"</f>
        <v>320403</v>
      </c>
      <c r="B4" s="6" t="s">
        <v>23</v>
      </c>
      <c r="C4" s="6" t="s">
        <v>21</v>
      </c>
      <c r="D4" s="6" t="s">
        <v>22</v>
      </c>
      <c r="E4" s="6">
        <v>8379</v>
      </c>
      <c r="F4" s="6">
        <v>6659</v>
      </c>
      <c r="G4" s="6">
        <v>6493</v>
      </c>
      <c r="H4" s="6">
        <v>166</v>
      </c>
      <c r="I4" s="6">
        <v>166</v>
      </c>
      <c r="J4" s="6">
        <v>125</v>
      </c>
      <c r="K4" s="6">
        <v>18</v>
      </c>
      <c r="L4" s="6">
        <v>23</v>
      </c>
      <c r="M4" s="6">
        <v>0</v>
      </c>
      <c r="N4" s="6">
        <v>84</v>
      </c>
      <c r="O4" s="6">
        <v>21</v>
      </c>
      <c r="P4" s="6">
        <v>40</v>
      </c>
      <c r="Q4" s="6">
        <v>23</v>
      </c>
      <c r="R4" s="6">
        <v>0</v>
      </c>
      <c r="S4" s="6">
        <v>0</v>
      </c>
    </row>
    <row r="5" spans="1:19" x14ac:dyDescent="0.25">
      <c r="A5" s="6" t="str">
        <f>"320404"</f>
        <v>320404</v>
      </c>
      <c r="B5" s="6" t="s">
        <v>24</v>
      </c>
      <c r="C5" s="6" t="s">
        <v>21</v>
      </c>
      <c r="D5" s="6" t="s">
        <v>22</v>
      </c>
      <c r="E5" s="6">
        <v>22349</v>
      </c>
      <c r="F5" s="6">
        <v>18279</v>
      </c>
      <c r="G5" s="6">
        <v>18096</v>
      </c>
      <c r="H5" s="6">
        <v>183</v>
      </c>
      <c r="I5" s="6">
        <v>183</v>
      </c>
      <c r="J5" s="6">
        <v>80</v>
      </c>
      <c r="K5" s="6">
        <v>4</v>
      </c>
      <c r="L5" s="6">
        <v>99</v>
      </c>
      <c r="M5" s="6">
        <v>0</v>
      </c>
      <c r="N5" s="6">
        <v>401</v>
      </c>
      <c r="O5" s="6">
        <v>163</v>
      </c>
      <c r="P5" s="6">
        <v>139</v>
      </c>
      <c r="Q5" s="6">
        <v>99</v>
      </c>
      <c r="R5" s="6">
        <v>0</v>
      </c>
      <c r="S5" s="6">
        <v>0</v>
      </c>
    </row>
    <row r="6" spans="1:19" x14ac:dyDescent="0.25">
      <c r="A6" s="6" t="str">
        <f>"320405"</f>
        <v>320405</v>
      </c>
      <c r="B6" s="6" t="s">
        <v>25</v>
      </c>
      <c r="C6" s="6" t="s">
        <v>21</v>
      </c>
      <c r="D6" s="6" t="s">
        <v>22</v>
      </c>
      <c r="E6" s="6">
        <v>2885</v>
      </c>
      <c r="F6" s="6">
        <v>2311</v>
      </c>
      <c r="G6" s="6">
        <v>2266</v>
      </c>
      <c r="H6" s="6">
        <v>45</v>
      </c>
      <c r="I6" s="6">
        <v>45</v>
      </c>
      <c r="J6" s="6">
        <v>34</v>
      </c>
      <c r="K6" s="6">
        <v>8</v>
      </c>
      <c r="L6" s="6">
        <v>3</v>
      </c>
      <c r="M6" s="6">
        <v>0</v>
      </c>
      <c r="N6" s="6">
        <v>30</v>
      </c>
      <c r="O6" s="6">
        <v>12</v>
      </c>
      <c r="P6" s="6">
        <v>15</v>
      </c>
      <c r="Q6" s="6">
        <v>3</v>
      </c>
      <c r="R6" s="6">
        <v>0</v>
      </c>
      <c r="S6" s="6">
        <v>0</v>
      </c>
    </row>
    <row r="7" spans="1:19" x14ac:dyDescent="0.25">
      <c r="A7" s="6" t="str">
        <f>"320406"</f>
        <v>320406</v>
      </c>
      <c r="B7" s="6" t="s">
        <v>26</v>
      </c>
      <c r="C7" s="6" t="s">
        <v>21</v>
      </c>
      <c r="D7" s="6" t="s">
        <v>22</v>
      </c>
      <c r="E7" s="6">
        <v>4713</v>
      </c>
      <c r="F7" s="6">
        <v>3858</v>
      </c>
      <c r="G7" s="6">
        <v>3826</v>
      </c>
      <c r="H7" s="6">
        <v>32</v>
      </c>
      <c r="I7" s="6">
        <v>32</v>
      </c>
      <c r="J7" s="6">
        <v>28</v>
      </c>
      <c r="K7" s="6">
        <v>3</v>
      </c>
      <c r="L7" s="6">
        <v>1</v>
      </c>
      <c r="M7" s="6">
        <v>0</v>
      </c>
      <c r="N7" s="6">
        <v>41</v>
      </c>
      <c r="O7" s="6">
        <v>11</v>
      </c>
      <c r="P7" s="6">
        <v>29</v>
      </c>
      <c r="Q7" s="6">
        <v>1</v>
      </c>
      <c r="R7" s="6">
        <v>0</v>
      </c>
      <c r="S7" s="6">
        <v>0</v>
      </c>
    </row>
    <row r="8" spans="1:19" x14ac:dyDescent="0.25">
      <c r="A8" s="6" t="str">
        <f>"320407"</f>
        <v>320407</v>
      </c>
      <c r="B8" s="6" t="s">
        <v>27</v>
      </c>
      <c r="C8" s="6" t="s">
        <v>21</v>
      </c>
      <c r="D8" s="6" t="s">
        <v>22</v>
      </c>
      <c r="E8" s="6">
        <v>4494</v>
      </c>
      <c r="F8" s="6">
        <v>3639</v>
      </c>
      <c r="G8" s="6">
        <v>3589</v>
      </c>
      <c r="H8" s="6">
        <v>50</v>
      </c>
      <c r="I8" s="6">
        <v>50</v>
      </c>
      <c r="J8" s="6">
        <v>39</v>
      </c>
      <c r="K8" s="6">
        <v>3</v>
      </c>
      <c r="L8" s="6">
        <v>8</v>
      </c>
      <c r="M8" s="6">
        <v>0</v>
      </c>
      <c r="N8" s="6">
        <v>41</v>
      </c>
      <c r="O8" s="6">
        <v>10</v>
      </c>
      <c r="P8" s="6">
        <v>23</v>
      </c>
      <c r="Q8" s="6">
        <v>8</v>
      </c>
      <c r="R8" s="6">
        <v>0</v>
      </c>
      <c r="S8" s="6">
        <v>0</v>
      </c>
    </row>
    <row r="9" spans="1:19" s="2" customFormat="1" x14ac:dyDescent="0.25">
      <c r="A9" s="5" t="s">
        <v>28</v>
      </c>
      <c r="B9" s="5"/>
      <c r="C9" s="5"/>
      <c r="D9" s="5"/>
      <c r="E9" s="5">
        <v>55456</v>
      </c>
      <c r="F9" s="5">
        <v>45331</v>
      </c>
      <c r="G9" s="5">
        <v>44686</v>
      </c>
      <c r="H9" s="5">
        <v>645</v>
      </c>
      <c r="I9" s="5">
        <v>641</v>
      </c>
      <c r="J9" s="5">
        <v>457</v>
      </c>
      <c r="K9" s="5">
        <v>63</v>
      </c>
      <c r="L9" s="5">
        <v>121</v>
      </c>
      <c r="M9" s="5">
        <v>4</v>
      </c>
      <c r="N9" s="5">
        <v>826</v>
      </c>
      <c r="O9" s="5">
        <v>223</v>
      </c>
      <c r="P9" s="5">
        <v>482</v>
      </c>
      <c r="Q9" s="5">
        <v>121</v>
      </c>
      <c r="R9" s="5">
        <v>0</v>
      </c>
      <c r="S9" s="5">
        <v>0</v>
      </c>
    </row>
    <row r="10" spans="1:19" x14ac:dyDescent="0.25">
      <c r="A10" s="6" t="str">
        <f>"320501"</f>
        <v>320501</v>
      </c>
      <c r="B10" s="6" t="s">
        <v>29</v>
      </c>
      <c r="C10" s="6" t="s">
        <v>30</v>
      </c>
      <c r="D10" s="6" t="s">
        <v>22</v>
      </c>
      <c r="E10" s="6">
        <v>3553</v>
      </c>
      <c r="F10" s="6">
        <v>2790</v>
      </c>
      <c r="G10" s="6">
        <v>2768</v>
      </c>
      <c r="H10" s="6">
        <v>22</v>
      </c>
      <c r="I10" s="6">
        <v>22</v>
      </c>
      <c r="J10" s="6">
        <v>18</v>
      </c>
      <c r="K10" s="6">
        <v>3</v>
      </c>
      <c r="L10" s="6">
        <v>1</v>
      </c>
      <c r="M10" s="6">
        <v>0</v>
      </c>
      <c r="N10" s="6">
        <v>34</v>
      </c>
      <c r="O10" s="6">
        <v>6</v>
      </c>
      <c r="P10" s="6">
        <v>27</v>
      </c>
      <c r="Q10" s="6">
        <v>1</v>
      </c>
      <c r="R10" s="6">
        <v>0</v>
      </c>
      <c r="S10" s="6">
        <v>0</v>
      </c>
    </row>
    <row r="11" spans="1:19" x14ac:dyDescent="0.25">
      <c r="A11" s="6" t="str">
        <f>"320502"</f>
        <v>320502</v>
      </c>
      <c r="B11" s="6" t="s">
        <v>31</v>
      </c>
      <c r="C11" s="6" t="s">
        <v>30</v>
      </c>
      <c r="D11" s="6" t="s">
        <v>22</v>
      </c>
      <c r="E11" s="6">
        <v>21654</v>
      </c>
      <c r="F11" s="6">
        <v>17671</v>
      </c>
      <c r="G11" s="6">
        <v>17492</v>
      </c>
      <c r="H11" s="6">
        <v>179</v>
      </c>
      <c r="I11" s="6">
        <v>179</v>
      </c>
      <c r="J11" s="6">
        <v>92</v>
      </c>
      <c r="K11" s="6">
        <v>32</v>
      </c>
      <c r="L11" s="6">
        <v>55</v>
      </c>
      <c r="M11" s="6">
        <v>0</v>
      </c>
      <c r="N11" s="6">
        <v>283</v>
      </c>
      <c r="O11" s="6">
        <v>45</v>
      </c>
      <c r="P11" s="6">
        <v>183</v>
      </c>
      <c r="Q11" s="6">
        <v>55</v>
      </c>
      <c r="R11" s="6">
        <v>0</v>
      </c>
      <c r="S11" s="6">
        <v>0</v>
      </c>
    </row>
    <row r="12" spans="1:19" x14ac:dyDescent="0.25">
      <c r="A12" s="6" t="str">
        <f>"320503"</f>
        <v>320503</v>
      </c>
      <c r="B12" s="6" t="s">
        <v>32</v>
      </c>
      <c r="C12" s="6" t="s">
        <v>30</v>
      </c>
      <c r="D12" s="6" t="s">
        <v>22</v>
      </c>
      <c r="E12" s="6">
        <v>3758</v>
      </c>
      <c r="F12" s="6">
        <v>3095</v>
      </c>
      <c r="G12" s="6">
        <v>3003</v>
      </c>
      <c r="H12" s="6">
        <v>92</v>
      </c>
      <c r="I12" s="6">
        <v>92</v>
      </c>
      <c r="J12" s="6">
        <v>73</v>
      </c>
      <c r="K12" s="6">
        <v>3</v>
      </c>
      <c r="L12" s="6">
        <v>16</v>
      </c>
      <c r="M12" s="6">
        <v>0</v>
      </c>
      <c r="N12" s="6">
        <v>60</v>
      </c>
      <c r="O12" s="6">
        <v>9</v>
      </c>
      <c r="P12" s="6">
        <v>35</v>
      </c>
      <c r="Q12" s="6">
        <v>16</v>
      </c>
      <c r="R12" s="6">
        <v>0</v>
      </c>
      <c r="S12" s="6">
        <v>0</v>
      </c>
    </row>
    <row r="13" spans="1:19" x14ac:dyDescent="0.25">
      <c r="A13" s="6" t="str">
        <f>"320504"</f>
        <v>320504</v>
      </c>
      <c r="B13" s="6" t="s">
        <v>33</v>
      </c>
      <c r="C13" s="6" t="s">
        <v>30</v>
      </c>
      <c r="D13" s="6" t="s">
        <v>22</v>
      </c>
      <c r="E13" s="6">
        <v>8227</v>
      </c>
      <c r="F13" s="6">
        <v>6681</v>
      </c>
      <c r="G13" s="6">
        <v>6610</v>
      </c>
      <c r="H13" s="6">
        <v>71</v>
      </c>
      <c r="I13" s="6">
        <v>69</v>
      </c>
      <c r="J13" s="6">
        <v>57</v>
      </c>
      <c r="K13" s="6">
        <v>5</v>
      </c>
      <c r="L13" s="6">
        <v>7</v>
      </c>
      <c r="M13" s="6">
        <v>2</v>
      </c>
      <c r="N13" s="6">
        <v>67</v>
      </c>
      <c r="O13" s="6">
        <v>14</v>
      </c>
      <c r="P13" s="6">
        <v>46</v>
      </c>
      <c r="Q13" s="6">
        <v>7</v>
      </c>
      <c r="R13" s="6">
        <v>0</v>
      </c>
      <c r="S13" s="6">
        <v>0</v>
      </c>
    </row>
    <row r="14" spans="1:19" x14ac:dyDescent="0.25">
      <c r="A14" s="6" t="str">
        <f>"320507"</f>
        <v>320507</v>
      </c>
      <c r="B14" s="6" t="s">
        <v>34</v>
      </c>
      <c r="C14" s="6" t="s">
        <v>30</v>
      </c>
      <c r="D14" s="6" t="s">
        <v>22</v>
      </c>
      <c r="E14" s="6">
        <v>3558</v>
      </c>
      <c r="F14" s="6">
        <v>3114</v>
      </c>
      <c r="G14" s="6">
        <v>2918</v>
      </c>
      <c r="H14" s="6">
        <v>196</v>
      </c>
      <c r="I14" s="6">
        <v>194</v>
      </c>
      <c r="J14" s="6">
        <v>160</v>
      </c>
      <c r="K14" s="6">
        <v>16</v>
      </c>
      <c r="L14" s="6">
        <v>18</v>
      </c>
      <c r="M14" s="6">
        <v>2</v>
      </c>
      <c r="N14" s="6">
        <v>74</v>
      </c>
      <c r="O14" s="6">
        <v>4</v>
      </c>
      <c r="P14" s="6">
        <v>52</v>
      </c>
      <c r="Q14" s="6">
        <v>18</v>
      </c>
      <c r="R14" s="6">
        <v>0</v>
      </c>
      <c r="S14" s="6">
        <v>0</v>
      </c>
    </row>
    <row r="15" spans="1:19" x14ac:dyDescent="0.25">
      <c r="A15" s="6" t="str">
        <f>"320508"</f>
        <v>320508</v>
      </c>
      <c r="B15" s="6" t="s">
        <v>35</v>
      </c>
      <c r="C15" s="6" t="s">
        <v>30</v>
      </c>
      <c r="D15" s="6" t="s">
        <v>22</v>
      </c>
      <c r="E15" s="6">
        <v>14706</v>
      </c>
      <c r="F15" s="6">
        <v>11980</v>
      </c>
      <c r="G15" s="6">
        <v>11895</v>
      </c>
      <c r="H15" s="6">
        <v>85</v>
      </c>
      <c r="I15" s="6">
        <v>85</v>
      </c>
      <c r="J15" s="6">
        <v>57</v>
      </c>
      <c r="K15" s="6">
        <v>4</v>
      </c>
      <c r="L15" s="6">
        <v>24</v>
      </c>
      <c r="M15" s="6">
        <v>0</v>
      </c>
      <c r="N15" s="6">
        <v>308</v>
      </c>
      <c r="O15" s="6">
        <v>145</v>
      </c>
      <c r="P15" s="6">
        <v>139</v>
      </c>
      <c r="Q15" s="6">
        <v>24</v>
      </c>
      <c r="R15" s="6">
        <v>0</v>
      </c>
      <c r="S15" s="6">
        <v>0</v>
      </c>
    </row>
    <row r="16" spans="1:19" s="2" customFormat="1" x14ac:dyDescent="0.25">
      <c r="A16" s="5" t="s">
        <v>36</v>
      </c>
      <c r="B16" s="5"/>
      <c r="C16" s="5"/>
      <c r="D16" s="5"/>
      <c r="E16" s="5">
        <v>76190</v>
      </c>
      <c r="F16" s="5">
        <v>62034</v>
      </c>
      <c r="G16" s="5">
        <v>61451</v>
      </c>
      <c r="H16" s="5">
        <v>583</v>
      </c>
      <c r="I16" s="5">
        <v>571</v>
      </c>
      <c r="J16" s="5">
        <v>429</v>
      </c>
      <c r="K16" s="5">
        <v>48</v>
      </c>
      <c r="L16" s="5">
        <v>94</v>
      </c>
      <c r="M16" s="5">
        <v>12</v>
      </c>
      <c r="N16" s="5">
        <v>787</v>
      </c>
      <c r="O16" s="5">
        <v>227</v>
      </c>
      <c r="P16" s="5">
        <v>466</v>
      </c>
      <c r="Q16" s="5">
        <v>94</v>
      </c>
      <c r="R16" s="5">
        <v>0</v>
      </c>
      <c r="S16" s="5">
        <v>0</v>
      </c>
    </row>
    <row r="17" spans="1:19" x14ac:dyDescent="0.25">
      <c r="A17" s="6" t="str">
        <f>"320601"</f>
        <v>320601</v>
      </c>
      <c r="B17" s="6" t="s">
        <v>37</v>
      </c>
      <c r="C17" s="6" t="s">
        <v>38</v>
      </c>
      <c r="D17" s="6" t="s">
        <v>22</v>
      </c>
      <c r="E17" s="6">
        <v>5861</v>
      </c>
      <c r="F17" s="6">
        <v>4781</v>
      </c>
      <c r="G17" s="6">
        <v>4757</v>
      </c>
      <c r="H17" s="6">
        <v>24</v>
      </c>
      <c r="I17" s="6">
        <v>24</v>
      </c>
      <c r="J17" s="6">
        <v>18</v>
      </c>
      <c r="K17" s="6">
        <v>6</v>
      </c>
      <c r="L17" s="6">
        <v>0</v>
      </c>
      <c r="M17" s="6">
        <v>0</v>
      </c>
      <c r="N17" s="6">
        <v>43</v>
      </c>
      <c r="O17" s="6">
        <v>15</v>
      </c>
      <c r="P17" s="6">
        <v>28</v>
      </c>
      <c r="Q17" s="6">
        <v>0</v>
      </c>
      <c r="R17" s="6">
        <v>0</v>
      </c>
      <c r="S17" s="6">
        <v>0</v>
      </c>
    </row>
    <row r="18" spans="1:19" x14ac:dyDescent="0.25">
      <c r="A18" s="6" t="str">
        <f>"320602"</f>
        <v>320602</v>
      </c>
      <c r="B18" s="6" t="s">
        <v>39</v>
      </c>
      <c r="C18" s="6" t="s">
        <v>38</v>
      </c>
      <c r="D18" s="6" t="s">
        <v>22</v>
      </c>
      <c r="E18" s="6">
        <v>4009</v>
      </c>
      <c r="F18" s="6">
        <v>3291</v>
      </c>
      <c r="G18" s="6">
        <v>3201</v>
      </c>
      <c r="H18" s="6">
        <v>90</v>
      </c>
      <c r="I18" s="6">
        <v>81</v>
      </c>
      <c r="J18" s="6">
        <v>72</v>
      </c>
      <c r="K18" s="6">
        <v>2</v>
      </c>
      <c r="L18" s="6">
        <v>7</v>
      </c>
      <c r="M18" s="6">
        <v>9</v>
      </c>
      <c r="N18" s="6">
        <v>28</v>
      </c>
      <c r="O18" s="6">
        <v>8</v>
      </c>
      <c r="P18" s="6">
        <v>13</v>
      </c>
      <c r="Q18" s="6">
        <v>7</v>
      </c>
      <c r="R18" s="6">
        <v>0</v>
      </c>
      <c r="S18" s="6">
        <v>0</v>
      </c>
    </row>
    <row r="19" spans="1:19" x14ac:dyDescent="0.25">
      <c r="A19" s="6" t="str">
        <f>"320603"</f>
        <v>320603</v>
      </c>
      <c r="B19" s="6" t="s">
        <v>40</v>
      </c>
      <c r="C19" s="6" t="s">
        <v>38</v>
      </c>
      <c r="D19" s="6" t="s">
        <v>22</v>
      </c>
      <c r="E19" s="6">
        <v>12925</v>
      </c>
      <c r="F19" s="6">
        <v>10465</v>
      </c>
      <c r="G19" s="6">
        <v>10385</v>
      </c>
      <c r="H19" s="6">
        <v>80</v>
      </c>
      <c r="I19" s="6">
        <v>79</v>
      </c>
      <c r="J19" s="6">
        <v>56</v>
      </c>
      <c r="K19" s="6">
        <v>8</v>
      </c>
      <c r="L19" s="6">
        <v>15</v>
      </c>
      <c r="M19" s="6">
        <v>1</v>
      </c>
      <c r="N19" s="6">
        <v>140</v>
      </c>
      <c r="O19" s="6">
        <v>34</v>
      </c>
      <c r="P19" s="6">
        <v>91</v>
      </c>
      <c r="Q19" s="6">
        <v>15</v>
      </c>
      <c r="R19" s="6">
        <v>0</v>
      </c>
      <c r="S19" s="6">
        <v>0</v>
      </c>
    </row>
    <row r="20" spans="1:19" x14ac:dyDescent="0.25">
      <c r="A20" s="6" t="str">
        <f>"320604"</f>
        <v>320604</v>
      </c>
      <c r="B20" s="6" t="s">
        <v>41</v>
      </c>
      <c r="C20" s="6" t="s">
        <v>38</v>
      </c>
      <c r="D20" s="6" t="s">
        <v>22</v>
      </c>
      <c r="E20" s="6">
        <v>28820</v>
      </c>
      <c r="F20" s="6">
        <v>23577</v>
      </c>
      <c r="G20" s="6">
        <v>23450</v>
      </c>
      <c r="H20" s="6">
        <v>127</v>
      </c>
      <c r="I20" s="6">
        <v>127</v>
      </c>
      <c r="J20" s="6">
        <v>74</v>
      </c>
      <c r="K20" s="6">
        <v>12</v>
      </c>
      <c r="L20" s="6">
        <v>41</v>
      </c>
      <c r="M20" s="6">
        <v>0</v>
      </c>
      <c r="N20" s="6">
        <v>278</v>
      </c>
      <c r="O20" s="6">
        <v>72</v>
      </c>
      <c r="P20" s="6">
        <v>165</v>
      </c>
      <c r="Q20" s="6">
        <v>41</v>
      </c>
      <c r="R20" s="6">
        <v>0</v>
      </c>
      <c r="S20" s="6">
        <v>0</v>
      </c>
    </row>
    <row r="21" spans="1:19" x14ac:dyDescent="0.25">
      <c r="A21" s="6" t="str">
        <f>"320605"</f>
        <v>320605</v>
      </c>
      <c r="B21" s="6" t="s">
        <v>42</v>
      </c>
      <c r="C21" s="6" t="s">
        <v>38</v>
      </c>
      <c r="D21" s="6" t="s">
        <v>22</v>
      </c>
      <c r="E21" s="6">
        <v>6622</v>
      </c>
      <c r="F21" s="6">
        <v>5334</v>
      </c>
      <c r="G21" s="6">
        <v>5316</v>
      </c>
      <c r="H21" s="6">
        <v>18</v>
      </c>
      <c r="I21" s="6">
        <v>18</v>
      </c>
      <c r="J21" s="6">
        <v>15</v>
      </c>
      <c r="K21" s="6">
        <v>0</v>
      </c>
      <c r="L21" s="6">
        <v>3</v>
      </c>
      <c r="M21" s="6">
        <v>0</v>
      </c>
      <c r="N21" s="6">
        <v>49</v>
      </c>
      <c r="O21" s="6">
        <v>16</v>
      </c>
      <c r="P21" s="6">
        <v>30</v>
      </c>
      <c r="Q21" s="6">
        <v>3</v>
      </c>
      <c r="R21" s="6">
        <v>0</v>
      </c>
      <c r="S21" s="6">
        <v>0</v>
      </c>
    </row>
    <row r="22" spans="1:19" x14ac:dyDescent="0.25">
      <c r="A22" s="6" t="str">
        <f>"320606"</f>
        <v>320606</v>
      </c>
      <c r="B22" s="6" t="s">
        <v>43</v>
      </c>
      <c r="C22" s="6" t="s">
        <v>38</v>
      </c>
      <c r="D22" s="6" t="s">
        <v>22</v>
      </c>
      <c r="E22" s="6">
        <v>4114</v>
      </c>
      <c r="F22" s="6">
        <v>3307</v>
      </c>
      <c r="G22" s="6">
        <v>3266</v>
      </c>
      <c r="H22" s="6">
        <v>41</v>
      </c>
      <c r="I22" s="6">
        <v>41</v>
      </c>
      <c r="J22" s="6">
        <v>31</v>
      </c>
      <c r="K22" s="6">
        <v>2</v>
      </c>
      <c r="L22" s="6">
        <v>8</v>
      </c>
      <c r="M22" s="6">
        <v>0</v>
      </c>
      <c r="N22" s="6">
        <v>89</v>
      </c>
      <c r="O22" s="6">
        <v>58</v>
      </c>
      <c r="P22" s="6">
        <v>23</v>
      </c>
      <c r="Q22" s="6">
        <v>8</v>
      </c>
      <c r="R22" s="6">
        <v>0</v>
      </c>
      <c r="S22" s="6">
        <v>0</v>
      </c>
    </row>
    <row r="23" spans="1:19" x14ac:dyDescent="0.25">
      <c r="A23" s="6" t="str">
        <f>"320607"</f>
        <v>320607</v>
      </c>
      <c r="B23" s="6" t="s">
        <v>44</v>
      </c>
      <c r="C23" s="6" t="s">
        <v>38</v>
      </c>
      <c r="D23" s="6" t="s">
        <v>22</v>
      </c>
      <c r="E23" s="6">
        <v>3603</v>
      </c>
      <c r="F23" s="6">
        <v>2947</v>
      </c>
      <c r="G23" s="6">
        <v>2853</v>
      </c>
      <c r="H23" s="6">
        <v>94</v>
      </c>
      <c r="I23" s="6">
        <v>93</v>
      </c>
      <c r="J23" s="6">
        <v>70</v>
      </c>
      <c r="K23" s="6">
        <v>11</v>
      </c>
      <c r="L23" s="6">
        <v>12</v>
      </c>
      <c r="M23" s="6">
        <v>1</v>
      </c>
      <c r="N23" s="6">
        <v>75</v>
      </c>
      <c r="O23" s="6">
        <v>6</v>
      </c>
      <c r="P23" s="6">
        <v>57</v>
      </c>
      <c r="Q23" s="6">
        <v>12</v>
      </c>
      <c r="R23" s="6">
        <v>0</v>
      </c>
      <c r="S23" s="6">
        <v>0</v>
      </c>
    </row>
    <row r="24" spans="1:19" x14ac:dyDescent="0.25">
      <c r="A24" s="6" t="str">
        <f>"320608"</f>
        <v>320608</v>
      </c>
      <c r="B24" s="6" t="s">
        <v>45</v>
      </c>
      <c r="C24" s="6" t="s">
        <v>38</v>
      </c>
      <c r="D24" s="6" t="s">
        <v>22</v>
      </c>
      <c r="E24" s="6">
        <v>5022</v>
      </c>
      <c r="F24" s="6">
        <v>4130</v>
      </c>
      <c r="G24" s="6">
        <v>4056</v>
      </c>
      <c r="H24" s="6">
        <v>74</v>
      </c>
      <c r="I24" s="6">
        <v>73</v>
      </c>
      <c r="J24" s="6">
        <v>65</v>
      </c>
      <c r="K24" s="6">
        <v>2</v>
      </c>
      <c r="L24" s="6">
        <v>6</v>
      </c>
      <c r="M24" s="6">
        <v>1</v>
      </c>
      <c r="N24" s="6">
        <v>45</v>
      </c>
      <c r="O24" s="6">
        <v>11</v>
      </c>
      <c r="P24" s="6">
        <v>28</v>
      </c>
      <c r="Q24" s="6">
        <v>6</v>
      </c>
      <c r="R24" s="6">
        <v>0</v>
      </c>
      <c r="S24" s="6">
        <v>0</v>
      </c>
    </row>
    <row r="25" spans="1:19" x14ac:dyDescent="0.25">
      <c r="A25" s="6" t="str">
        <f>"320609"</f>
        <v>320609</v>
      </c>
      <c r="B25" s="6" t="s">
        <v>46</v>
      </c>
      <c r="C25" s="6" t="s">
        <v>38</v>
      </c>
      <c r="D25" s="6" t="s">
        <v>22</v>
      </c>
      <c r="E25" s="6">
        <v>5214</v>
      </c>
      <c r="F25" s="6">
        <v>4202</v>
      </c>
      <c r="G25" s="6">
        <v>4167</v>
      </c>
      <c r="H25" s="6">
        <v>35</v>
      </c>
      <c r="I25" s="6">
        <v>35</v>
      </c>
      <c r="J25" s="6">
        <v>28</v>
      </c>
      <c r="K25" s="6">
        <v>5</v>
      </c>
      <c r="L25" s="6">
        <v>2</v>
      </c>
      <c r="M25" s="6">
        <v>0</v>
      </c>
      <c r="N25" s="6">
        <v>40</v>
      </c>
      <c r="O25" s="6">
        <v>7</v>
      </c>
      <c r="P25" s="6">
        <v>31</v>
      </c>
      <c r="Q25" s="6">
        <v>2</v>
      </c>
      <c r="R25" s="6">
        <v>0</v>
      </c>
      <c r="S25" s="6">
        <v>0</v>
      </c>
    </row>
    <row r="26" spans="1:19" s="2" customFormat="1" x14ac:dyDescent="0.25">
      <c r="A26" s="5" t="s">
        <v>47</v>
      </c>
      <c r="B26" s="5"/>
      <c r="C26" s="5"/>
      <c r="D26" s="5"/>
      <c r="E26" s="5">
        <v>43364</v>
      </c>
      <c r="F26" s="5">
        <v>36202</v>
      </c>
      <c r="G26" s="5">
        <v>35601</v>
      </c>
      <c r="H26" s="5">
        <v>601</v>
      </c>
      <c r="I26" s="5">
        <v>589</v>
      </c>
      <c r="J26" s="5">
        <v>412</v>
      </c>
      <c r="K26" s="5">
        <v>49</v>
      </c>
      <c r="L26" s="5">
        <v>128</v>
      </c>
      <c r="M26" s="5">
        <v>12</v>
      </c>
      <c r="N26" s="5">
        <v>613</v>
      </c>
      <c r="O26" s="5">
        <v>77</v>
      </c>
      <c r="P26" s="5">
        <v>408</v>
      </c>
      <c r="Q26" s="5">
        <v>128</v>
      </c>
      <c r="R26" s="5">
        <v>0</v>
      </c>
      <c r="S26" s="5">
        <v>0</v>
      </c>
    </row>
    <row r="27" spans="1:19" x14ac:dyDescent="0.25">
      <c r="A27" s="6" t="str">
        <f>"320701"</f>
        <v>320701</v>
      </c>
      <c r="B27" s="6" t="s">
        <v>48</v>
      </c>
      <c r="C27" s="6" t="s">
        <v>49</v>
      </c>
      <c r="D27" s="6" t="s">
        <v>22</v>
      </c>
      <c r="E27" s="6">
        <v>3583</v>
      </c>
      <c r="F27" s="6">
        <v>3071</v>
      </c>
      <c r="G27" s="6">
        <v>2963</v>
      </c>
      <c r="H27" s="6">
        <v>108</v>
      </c>
      <c r="I27" s="6">
        <v>108</v>
      </c>
      <c r="J27" s="6">
        <v>76</v>
      </c>
      <c r="K27" s="6">
        <v>12</v>
      </c>
      <c r="L27" s="6">
        <v>20</v>
      </c>
      <c r="M27" s="6">
        <v>0</v>
      </c>
      <c r="N27" s="6">
        <v>77</v>
      </c>
      <c r="O27" s="6">
        <v>8</v>
      </c>
      <c r="P27" s="6">
        <v>49</v>
      </c>
      <c r="Q27" s="6">
        <v>20</v>
      </c>
      <c r="R27" s="6">
        <v>0</v>
      </c>
      <c r="S27" s="6">
        <v>0</v>
      </c>
    </row>
    <row r="28" spans="1:19" x14ac:dyDescent="0.25">
      <c r="A28" s="6" t="str">
        <f>"320702"</f>
        <v>320702</v>
      </c>
      <c r="B28" s="6" t="s">
        <v>50</v>
      </c>
      <c r="C28" s="6" t="s">
        <v>49</v>
      </c>
      <c r="D28" s="6" t="s">
        <v>22</v>
      </c>
      <c r="E28" s="6">
        <v>5552</v>
      </c>
      <c r="F28" s="6">
        <v>4598</v>
      </c>
      <c r="G28" s="6">
        <v>4533</v>
      </c>
      <c r="H28" s="6">
        <v>65</v>
      </c>
      <c r="I28" s="6">
        <v>64</v>
      </c>
      <c r="J28" s="6">
        <v>46</v>
      </c>
      <c r="K28" s="6">
        <v>1</v>
      </c>
      <c r="L28" s="6">
        <v>17</v>
      </c>
      <c r="M28" s="6">
        <v>1</v>
      </c>
      <c r="N28" s="6">
        <v>58</v>
      </c>
      <c r="O28" s="6">
        <v>9</v>
      </c>
      <c r="P28" s="6">
        <v>32</v>
      </c>
      <c r="Q28" s="6">
        <v>17</v>
      </c>
      <c r="R28" s="6">
        <v>0</v>
      </c>
      <c r="S28" s="6">
        <v>0</v>
      </c>
    </row>
    <row r="29" spans="1:19" x14ac:dyDescent="0.25">
      <c r="A29" s="6" t="str">
        <f>"320703"</f>
        <v>320703</v>
      </c>
      <c r="B29" s="6" t="s">
        <v>51</v>
      </c>
      <c r="C29" s="6" t="s">
        <v>49</v>
      </c>
      <c r="D29" s="6" t="s">
        <v>22</v>
      </c>
      <c r="E29" s="6">
        <v>13031</v>
      </c>
      <c r="F29" s="6">
        <v>10935</v>
      </c>
      <c r="G29" s="6">
        <v>10833</v>
      </c>
      <c r="H29" s="6">
        <v>102</v>
      </c>
      <c r="I29" s="6">
        <v>100</v>
      </c>
      <c r="J29" s="6">
        <v>67</v>
      </c>
      <c r="K29" s="6">
        <v>4</v>
      </c>
      <c r="L29" s="6">
        <v>29</v>
      </c>
      <c r="M29" s="6">
        <v>2</v>
      </c>
      <c r="N29" s="6">
        <v>190</v>
      </c>
      <c r="O29" s="6">
        <v>34</v>
      </c>
      <c r="P29" s="6">
        <v>127</v>
      </c>
      <c r="Q29" s="6">
        <v>29</v>
      </c>
      <c r="R29" s="6">
        <v>0</v>
      </c>
      <c r="S29" s="6">
        <v>0</v>
      </c>
    </row>
    <row r="30" spans="1:19" x14ac:dyDescent="0.25">
      <c r="A30" s="6" t="str">
        <f>"320704"</f>
        <v>320704</v>
      </c>
      <c r="B30" s="6" t="s">
        <v>52</v>
      </c>
      <c r="C30" s="6" t="s">
        <v>49</v>
      </c>
      <c r="D30" s="6" t="s">
        <v>22</v>
      </c>
      <c r="E30" s="6">
        <v>5864</v>
      </c>
      <c r="F30" s="6">
        <v>5001</v>
      </c>
      <c r="G30" s="6">
        <v>4870</v>
      </c>
      <c r="H30" s="6">
        <v>131</v>
      </c>
      <c r="I30" s="6">
        <v>126</v>
      </c>
      <c r="J30" s="6">
        <v>87</v>
      </c>
      <c r="K30" s="6">
        <v>12</v>
      </c>
      <c r="L30" s="6">
        <v>27</v>
      </c>
      <c r="M30" s="6">
        <v>5</v>
      </c>
      <c r="N30" s="6">
        <v>101</v>
      </c>
      <c r="O30" s="6">
        <v>8</v>
      </c>
      <c r="P30" s="6">
        <v>66</v>
      </c>
      <c r="Q30" s="6">
        <v>27</v>
      </c>
      <c r="R30" s="6">
        <v>0</v>
      </c>
      <c r="S30" s="6">
        <v>0</v>
      </c>
    </row>
    <row r="31" spans="1:19" x14ac:dyDescent="0.25">
      <c r="A31" s="6" t="str">
        <f>"320705"</f>
        <v>320705</v>
      </c>
      <c r="B31" s="6" t="s">
        <v>53</v>
      </c>
      <c r="C31" s="6" t="s">
        <v>49</v>
      </c>
      <c r="D31" s="6" t="s">
        <v>22</v>
      </c>
      <c r="E31" s="6">
        <v>3966</v>
      </c>
      <c r="F31" s="6">
        <v>3235</v>
      </c>
      <c r="G31" s="6">
        <v>3195</v>
      </c>
      <c r="H31" s="6">
        <v>40</v>
      </c>
      <c r="I31" s="6">
        <v>39</v>
      </c>
      <c r="J31" s="6">
        <v>35</v>
      </c>
      <c r="K31" s="6">
        <v>2</v>
      </c>
      <c r="L31" s="6">
        <v>2</v>
      </c>
      <c r="M31" s="6">
        <v>1</v>
      </c>
      <c r="N31" s="6">
        <v>47</v>
      </c>
      <c r="O31" s="6">
        <v>4</v>
      </c>
      <c r="P31" s="6">
        <v>41</v>
      </c>
      <c r="Q31" s="6">
        <v>2</v>
      </c>
      <c r="R31" s="6">
        <v>0</v>
      </c>
      <c r="S31" s="6">
        <v>0</v>
      </c>
    </row>
    <row r="32" spans="1:19" x14ac:dyDescent="0.25">
      <c r="A32" s="6" t="str">
        <f>"320706"</f>
        <v>320706</v>
      </c>
      <c r="B32" s="6" t="s">
        <v>54</v>
      </c>
      <c r="C32" s="6" t="s">
        <v>49</v>
      </c>
      <c r="D32" s="6" t="s">
        <v>22</v>
      </c>
      <c r="E32" s="6">
        <v>11368</v>
      </c>
      <c r="F32" s="6">
        <v>9362</v>
      </c>
      <c r="G32" s="6">
        <v>9207</v>
      </c>
      <c r="H32" s="6">
        <v>155</v>
      </c>
      <c r="I32" s="6">
        <v>152</v>
      </c>
      <c r="J32" s="6">
        <v>101</v>
      </c>
      <c r="K32" s="6">
        <v>18</v>
      </c>
      <c r="L32" s="6">
        <v>33</v>
      </c>
      <c r="M32" s="6">
        <v>3</v>
      </c>
      <c r="N32" s="6">
        <v>140</v>
      </c>
      <c r="O32" s="6">
        <v>14</v>
      </c>
      <c r="P32" s="6">
        <v>93</v>
      </c>
      <c r="Q32" s="6">
        <v>33</v>
      </c>
      <c r="R32" s="6">
        <v>0</v>
      </c>
      <c r="S32" s="6">
        <v>0</v>
      </c>
    </row>
    <row r="33" spans="1:19" s="2" customFormat="1" x14ac:dyDescent="0.25">
      <c r="A33" s="5" t="s">
        <v>55</v>
      </c>
      <c r="B33" s="5"/>
      <c r="C33" s="5"/>
      <c r="D33" s="5"/>
      <c r="E33" s="5">
        <v>60585</v>
      </c>
      <c r="F33" s="5">
        <v>49540</v>
      </c>
      <c r="G33" s="5">
        <v>49261</v>
      </c>
      <c r="H33" s="5">
        <v>279</v>
      </c>
      <c r="I33" s="5">
        <v>273</v>
      </c>
      <c r="J33" s="5">
        <v>180</v>
      </c>
      <c r="K33" s="5">
        <v>20</v>
      </c>
      <c r="L33" s="5">
        <v>73</v>
      </c>
      <c r="M33" s="5">
        <v>6</v>
      </c>
      <c r="N33" s="5">
        <v>545</v>
      </c>
      <c r="O33" s="5">
        <v>125</v>
      </c>
      <c r="P33" s="5">
        <v>347</v>
      </c>
      <c r="Q33" s="5">
        <v>73</v>
      </c>
      <c r="R33" s="5">
        <v>0</v>
      </c>
      <c r="S33" s="5">
        <v>0</v>
      </c>
    </row>
    <row r="34" spans="1:19" x14ac:dyDescent="0.25">
      <c r="A34" s="6" t="str">
        <f>"321001"</f>
        <v>321001</v>
      </c>
      <c r="B34" s="6" t="s">
        <v>56</v>
      </c>
      <c r="C34" s="6" t="s">
        <v>57</v>
      </c>
      <c r="D34" s="6" t="s">
        <v>22</v>
      </c>
      <c r="E34" s="6">
        <v>17555</v>
      </c>
      <c r="F34" s="6">
        <v>14359</v>
      </c>
      <c r="G34" s="6">
        <v>14313</v>
      </c>
      <c r="H34" s="6">
        <v>46</v>
      </c>
      <c r="I34" s="6">
        <v>43</v>
      </c>
      <c r="J34" s="6">
        <v>26</v>
      </c>
      <c r="K34" s="6">
        <v>6</v>
      </c>
      <c r="L34" s="6">
        <v>11</v>
      </c>
      <c r="M34" s="6">
        <v>3</v>
      </c>
      <c r="N34" s="6">
        <v>134</v>
      </c>
      <c r="O34" s="6">
        <v>36</v>
      </c>
      <c r="P34" s="6">
        <v>87</v>
      </c>
      <c r="Q34" s="6">
        <v>11</v>
      </c>
      <c r="R34" s="6">
        <v>0</v>
      </c>
      <c r="S34" s="6">
        <v>0</v>
      </c>
    </row>
    <row r="35" spans="1:19" x14ac:dyDescent="0.25">
      <c r="A35" s="6" t="str">
        <f>"321002"</f>
        <v>321002</v>
      </c>
      <c r="B35" s="6" t="s">
        <v>58</v>
      </c>
      <c r="C35" s="6" t="s">
        <v>57</v>
      </c>
      <c r="D35" s="6" t="s">
        <v>22</v>
      </c>
      <c r="E35" s="6">
        <v>2741</v>
      </c>
      <c r="F35" s="6">
        <v>2199</v>
      </c>
      <c r="G35" s="6">
        <v>2177</v>
      </c>
      <c r="H35" s="6">
        <v>22</v>
      </c>
      <c r="I35" s="6">
        <v>22</v>
      </c>
      <c r="J35" s="6">
        <v>18</v>
      </c>
      <c r="K35" s="6">
        <v>3</v>
      </c>
      <c r="L35" s="6">
        <v>1</v>
      </c>
      <c r="M35" s="6">
        <v>0</v>
      </c>
      <c r="N35" s="6">
        <v>28</v>
      </c>
      <c r="O35" s="6">
        <v>17</v>
      </c>
      <c r="P35" s="6">
        <v>10</v>
      </c>
      <c r="Q35" s="6">
        <v>1</v>
      </c>
      <c r="R35" s="6">
        <v>0</v>
      </c>
      <c r="S35" s="6">
        <v>0</v>
      </c>
    </row>
    <row r="36" spans="1:19" x14ac:dyDescent="0.25">
      <c r="A36" s="6" t="str">
        <f>"321003"</f>
        <v>321003</v>
      </c>
      <c r="B36" s="6" t="s">
        <v>59</v>
      </c>
      <c r="C36" s="6" t="s">
        <v>57</v>
      </c>
      <c r="D36" s="6" t="s">
        <v>22</v>
      </c>
      <c r="E36" s="6">
        <v>18771</v>
      </c>
      <c r="F36" s="6">
        <v>15255</v>
      </c>
      <c r="G36" s="6">
        <v>15152</v>
      </c>
      <c r="H36" s="6">
        <v>103</v>
      </c>
      <c r="I36" s="6">
        <v>103</v>
      </c>
      <c r="J36" s="6">
        <v>41</v>
      </c>
      <c r="K36" s="6">
        <v>11</v>
      </c>
      <c r="L36" s="6">
        <v>51</v>
      </c>
      <c r="M36" s="6">
        <v>0</v>
      </c>
      <c r="N36" s="6">
        <v>192</v>
      </c>
      <c r="O36" s="6">
        <v>34</v>
      </c>
      <c r="P36" s="6">
        <v>107</v>
      </c>
      <c r="Q36" s="6">
        <v>51</v>
      </c>
      <c r="R36" s="6">
        <v>0</v>
      </c>
      <c r="S36" s="6">
        <v>0</v>
      </c>
    </row>
    <row r="37" spans="1:19" x14ac:dyDescent="0.25">
      <c r="A37" s="6" t="str">
        <f>"321004"</f>
        <v>321004</v>
      </c>
      <c r="B37" s="6" t="s">
        <v>60</v>
      </c>
      <c r="C37" s="6" t="s">
        <v>57</v>
      </c>
      <c r="D37" s="6" t="s">
        <v>22</v>
      </c>
      <c r="E37" s="6">
        <v>18208</v>
      </c>
      <c r="F37" s="6">
        <v>15144</v>
      </c>
      <c r="G37" s="6">
        <v>15095</v>
      </c>
      <c r="H37" s="6">
        <v>49</v>
      </c>
      <c r="I37" s="6">
        <v>49</v>
      </c>
      <c r="J37" s="6">
        <v>39</v>
      </c>
      <c r="K37" s="6">
        <v>0</v>
      </c>
      <c r="L37" s="6">
        <v>10</v>
      </c>
      <c r="M37" s="6">
        <v>0</v>
      </c>
      <c r="N37" s="6">
        <v>169</v>
      </c>
      <c r="O37" s="6">
        <v>33</v>
      </c>
      <c r="P37" s="6">
        <v>126</v>
      </c>
      <c r="Q37" s="6">
        <v>10</v>
      </c>
      <c r="R37" s="6">
        <v>0</v>
      </c>
      <c r="S37" s="6">
        <v>0</v>
      </c>
    </row>
    <row r="38" spans="1:19" x14ac:dyDescent="0.25">
      <c r="A38" s="6" t="str">
        <f>"321005"</f>
        <v>321005</v>
      </c>
      <c r="B38" s="6" t="s">
        <v>61</v>
      </c>
      <c r="C38" s="6" t="s">
        <v>57</v>
      </c>
      <c r="D38" s="6" t="s">
        <v>22</v>
      </c>
      <c r="E38" s="6">
        <v>3310</v>
      </c>
      <c r="F38" s="6">
        <v>2583</v>
      </c>
      <c r="G38" s="6">
        <v>2524</v>
      </c>
      <c r="H38" s="6">
        <v>59</v>
      </c>
      <c r="I38" s="6">
        <v>56</v>
      </c>
      <c r="J38" s="6">
        <v>56</v>
      </c>
      <c r="K38" s="6">
        <v>0</v>
      </c>
      <c r="L38" s="6">
        <v>0</v>
      </c>
      <c r="M38" s="6">
        <v>3</v>
      </c>
      <c r="N38" s="6">
        <v>22</v>
      </c>
      <c r="O38" s="6">
        <v>5</v>
      </c>
      <c r="P38" s="6">
        <v>17</v>
      </c>
      <c r="Q38" s="6">
        <v>0</v>
      </c>
      <c r="R38" s="6">
        <v>0</v>
      </c>
      <c r="S38" s="6">
        <v>0</v>
      </c>
    </row>
    <row r="39" spans="1:19" s="2" customFormat="1" x14ac:dyDescent="0.25">
      <c r="A39" s="5" t="s">
        <v>62</v>
      </c>
      <c r="B39" s="5"/>
      <c r="C39" s="5"/>
      <c r="D39" s="5"/>
      <c r="E39" s="5">
        <v>75845</v>
      </c>
      <c r="F39" s="5">
        <v>60700</v>
      </c>
      <c r="G39" s="5">
        <v>59775</v>
      </c>
      <c r="H39" s="5">
        <v>925</v>
      </c>
      <c r="I39" s="5">
        <v>910</v>
      </c>
      <c r="J39" s="5">
        <v>682</v>
      </c>
      <c r="K39" s="5">
        <v>83</v>
      </c>
      <c r="L39" s="5">
        <v>145</v>
      </c>
      <c r="M39" s="5">
        <v>15</v>
      </c>
      <c r="N39" s="5">
        <v>744</v>
      </c>
      <c r="O39" s="5">
        <v>126</v>
      </c>
      <c r="P39" s="5">
        <v>473</v>
      </c>
      <c r="Q39" s="5">
        <v>145</v>
      </c>
      <c r="R39" s="5">
        <v>0</v>
      </c>
      <c r="S39" s="5">
        <v>0</v>
      </c>
    </row>
    <row r="40" spans="1:19" x14ac:dyDescent="0.25">
      <c r="A40" s="6" t="str">
        <f>"321101"</f>
        <v>321101</v>
      </c>
      <c r="B40" s="6" t="s">
        <v>63</v>
      </c>
      <c r="C40" s="6" t="s">
        <v>64</v>
      </c>
      <c r="D40" s="6" t="s">
        <v>22</v>
      </c>
      <c r="E40" s="6">
        <v>24765</v>
      </c>
      <c r="F40" s="6">
        <v>18997</v>
      </c>
      <c r="G40" s="6">
        <v>18588</v>
      </c>
      <c r="H40" s="6">
        <v>409</v>
      </c>
      <c r="I40" s="6">
        <v>404</v>
      </c>
      <c r="J40" s="6">
        <v>343</v>
      </c>
      <c r="K40" s="6">
        <v>32</v>
      </c>
      <c r="L40" s="6">
        <v>29</v>
      </c>
      <c r="M40" s="6">
        <v>5</v>
      </c>
      <c r="N40" s="6">
        <v>187</v>
      </c>
      <c r="O40" s="6">
        <v>19</v>
      </c>
      <c r="P40" s="6">
        <v>139</v>
      </c>
      <c r="Q40" s="6">
        <v>29</v>
      </c>
      <c r="R40" s="6">
        <v>0</v>
      </c>
      <c r="S40" s="6">
        <v>0</v>
      </c>
    </row>
    <row r="41" spans="1:19" x14ac:dyDescent="0.25">
      <c r="A41" s="6" t="str">
        <f>"321102"</f>
        <v>321102</v>
      </c>
      <c r="B41" s="6" t="s">
        <v>65</v>
      </c>
      <c r="C41" s="6" t="s">
        <v>64</v>
      </c>
      <c r="D41" s="6" t="s">
        <v>22</v>
      </c>
      <c r="E41" s="6">
        <v>13080</v>
      </c>
      <c r="F41" s="6">
        <v>10134</v>
      </c>
      <c r="G41" s="6">
        <v>9933</v>
      </c>
      <c r="H41" s="6">
        <v>201</v>
      </c>
      <c r="I41" s="6">
        <v>200</v>
      </c>
      <c r="J41" s="6">
        <v>159</v>
      </c>
      <c r="K41" s="6">
        <v>27</v>
      </c>
      <c r="L41" s="6">
        <v>14</v>
      </c>
      <c r="M41" s="6">
        <v>1</v>
      </c>
      <c r="N41" s="6">
        <v>124</v>
      </c>
      <c r="O41" s="6">
        <v>14</v>
      </c>
      <c r="P41" s="6">
        <v>96</v>
      </c>
      <c r="Q41" s="6">
        <v>14</v>
      </c>
      <c r="R41" s="6">
        <v>0</v>
      </c>
      <c r="S41" s="6">
        <v>0</v>
      </c>
    </row>
    <row r="42" spans="1:19" x14ac:dyDescent="0.25">
      <c r="A42" s="6" t="str">
        <f>"321103"</f>
        <v>321103</v>
      </c>
      <c r="B42" s="6" t="s">
        <v>66</v>
      </c>
      <c r="C42" s="6" t="s">
        <v>64</v>
      </c>
      <c r="D42" s="6" t="s">
        <v>22</v>
      </c>
      <c r="E42" s="6">
        <v>1501</v>
      </c>
      <c r="F42" s="6">
        <v>1270</v>
      </c>
      <c r="G42" s="6">
        <v>1206</v>
      </c>
      <c r="H42" s="6">
        <v>64</v>
      </c>
      <c r="I42" s="6">
        <v>59</v>
      </c>
      <c r="J42" s="6">
        <v>49</v>
      </c>
      <c r="K42" s="6">
        <v>7</v>
      </c>
      <c r="L42" s="6">
        <v>3</v>
      </c>
      <c r="M42" s="6">
        <v>5</v>
      </c>
      <c r="N42" s="6">
        <v>23</v>
      </c>
      <c r="O42" s="6">
        <v>3</v>
      </c>
      <c r="P42" s="6">
        <v>17</v>
      </c>
      <c r="Q42" s="6">
        <v>3</v>
      </c>
      <c r="R42" s="6">
        <v>0</v>
      </c>
      <c r="S42" s="6">
        <v>0</v>
      </c>
    </row>
    <row r="43" spans="1:19" x14ac:dyDescent="0.25">
      <c r="A43" s="6" t="str">
        <f>"321104"</f>
        <v>321104</v>
      </c>
      <c r="B43" s="6" t="s">
        <v>67</v>
      </c>
      <c r="C43" s="6" t="s">
        <v>64</v>
      </c>
      <c r="D43" s="6" t="s">
        <v>22</v>
      </c>
      <c r="E43" s="6">
        <v>36499</v>
      </c>
      <c r="F43" s="6">
        <v>30299</v>
      </c>
      <c r="G43" s="6">
        <v>30048</v>
      </c>
      <c r="H43" s="6">
        <v>251</v>
      </c>
      <c r="I43" s="6">
        <v>247</v>
      </c>
      <c r="J43" s="6">
        <v>131</v>
      </c>
      <c r="K43" s="6">
        <v>17</v>
      </c>
      <c r="L43" s="6">
        <v>99</v>
      </c>
      <c r="M43" s="6">
        <v>4</v>
      </c>
      <c r="N43" s="6">
        <v>410</v>
      </c>
      <c r="O43" s="6">
        <v>90</v>
      </c>
      <c r="P43" s="6">
        <v>221</v>
      </c>
      <c r="Q43" s="6">
        <v>99</v>
      </c>
      <c r="R43" s="6">
        <v>0</v>
      </c>
      <c r="S43" s="6">
        <v>0</v>
      </c>
    </row>
    <row r="44" spans="1:19" s="2" customFormat="1" x14ac:dyDescent="0.25">
      <c r="A44" s="5" t="s">
        <v>68</v>
      </c>
      <c r="B44" s="5"/>
      <c r="C44" s="5"/>
      <c r="D44" s="5"/>
      <c r="E44" s="5">
        <v>36501</v>
      </c>
      <c r="F44" s="5">
        <v>29835</v>
      </c>
      <c r="G44" s="5">
        <v>29549</v>
      </c>
      <c r="H44" s="5">
        <v>286</v>
      </c>
      <c r="I44" s="5">
        <v>285</v>
      </c>
      <c r="J44" s="5">
        <v>192</v>
      </c>
      <c r="K44" s="5">
        <v>14</v>
      </c>
      <c r="L44" s="5">
        <v>79</v>
      </c>
      <c r="M44" s="5">
        <v>1</v>
      </c>
      <c r="N44" s="5">
        <v>331</v>
      </c>
      <c r="O44" s="5">
        <v>67</v>
      </c>
      <c r="P44" s="5">
        <v>185</v>
      </c>
      <c r="Q44" s="5">
        <v>79</v>
      </c>
      <c r="R44" s="5">
        <v>0</v>
      </c>
      <c r="S44" s="5">
        <v>0</v>
      </c>
    </row>
    <row r="45" spans="1:19" x14ac:dyDescent="0.25">
      <c r="A45" s="6" t="str">
        <f>"321201"</f>
        <v>321201</v>
      </c>
      <c r="B45" s="6" t="s">
        <v>69</v>
      </c>
      <c r="C45" s="6" t="s">
        <v>70</v>
      </c>
      <c r="D45" s="6" t="s">
        <v>22</v>
      </c>
      <c r="E45" s="6">
        <v>2966</v>
      </c>
      <c r="F45" s="6">
        <v>2383</v>
      </c>
      <c r="G45" s="6">
        <v>2334</v>
      </c>
      <c r="H45" s="6">
        <v>49</v>
      </c>
      <c r="I45" s="6">
        <v>49</v>
      </c>
      <c r="J45" s="6">
        <v>43</v>
      </c>
      <c r="K45" s="6">
        <v>5</v>
      </c>
      <c r="L45" s="6">
        <v>1</v>
      </c>
      <c r="M45" s="6">
        <v>0</v>
      </c>
      <c r="N45" s="6">
        <v>19</v>
      </c>
      <c r="O45" s="6">
        <v>7</v>
      </c>
      <c r="P45" s="6">
        <v>11</v>
      </c>
      <c r="Q45" s="6">
        <v>1</v>
      </c>
      <c r="R45" s="6">
        <v>0</v>
      </c>
      <c r="S45" s="6">
        <v>0</v>
      </c>
    </row>
    <row r="46" spans="1:19" x14ac:dyDescent="0.25">
      <c r="A46" s="6" t="str">
        <f>"321202"</f>
        <v>321202</v>
      </c>
      <c r="B46" s="6" t="s">
        <v>71</v>
      </c>
      <c r="C46" s="6" t="s">
        <v>70</v>
      </c>
      <c r="D46" s="6" t="s">
        <v>22</v>
      </c>
      <c r="E46" s="6">
        <v>2444</v>
      </c>
      <c r="F46" s="6">
        <v>1930</v>
      </c>
      <c r="G46" s="6">
        <v>1917</v>
      </c>
      <c r="H46" s="6">
        <v>13</v>
      </c>
      <c r="I46" s="6">
        <v>13</v>
      </c>
      <c r="J46" s="6">
        <v>13</v>
      </c>
      <c r="K46" s="6">
        <v>0</v>
      </c>
      <c r="L46" s="6">
        <v>0</v>
      </c>
      <c r="M46" s="6">
        <v>0</v>
      </c>
      <c r="N46" s="6">
        <v>10</v>
      </c>
      <c r="O46" s="6">
        <v>0</v>
      </c>
      <c r="P46" s="6">
        <v>10</v>
      </c>
      <c r="Q46" s="6">
        <v>0</v>
      </c>
      <c r="R46" s="6">
        <v>0</v>
      </c>
      <c r="S46" s="6">
        <v>0</v>
      </c>
    </row>
    <row r="47" spans="1:19" x14ac:dyDescent="0.25">
      <c r="A47" s="6" t="str">
        <f>"321203"</f>
        <v>321203</v>
      </c>
      <c r="B47" s="6" t="s">
        <v>72</v>
      </c>
      <c r="C47" s="6" t="s">
        <v>70</v>
      </c>
      <c r="D47" s="6" t="s">
        <v>22</v>
      </c>
      <c r="E47" s="6">
        <v>5498</v>
      </c>
      <c r="F47" s="6">
        <v>4501</v>
      </c>
      <c r="G47" s="6">
        <v>4472</v>
      </c>
      <c r="H47" s="6">
        <v>29</v>
      </c>
      <c r="I47" s="6">
        <v>29</v>
      </c>
      <c r="J47" s="6">
        <v>23</v>
      </c>
      <c r="K47" s="6">
        <v>0</v>
      </c>
      <c r="L47" s="6">
        <v>6</v>
      </c>
      <c r="M47" s="6">
        <v>0</v>
      </c>
      <c r="N47" s="6">
        <v>42</v>
      </c>
      <c r="O47" s="6">
        <v>9</v>
      </c>
      <c r="P47" s="6">
        <v>27</v>
      </c>
      <c r="Q47" s="6">
        <v>6</v>
      </c>
      <c r="R47" s="6">
        <v>0</v>
      </c>
      <c r="S47" s="6">
        <v>0</v>
      </c>
    </row>
    <row r="48" spans="1:19" x14ac:dyDescent="0.25">
      <c r="A48" s="6" t="str">
        <f>"321204"</f>
        <v>321204</v>
      </c>
      <c r="B48" s="6" t="s">
        <v>73</v>
      </c>
      <c r="C48" s="6" t="s">
        <v>70</v>
      </c>
      <c r="D48" s="6" t="s">
        <v>22</v>
      </c>
      <c r="E48" s="6">
        <v>4792</v>
      </c>
      <c r="F48" s="6">
        <v>3873</v>
      </c>
      <c r="G48" s="6">
        <v>3842</v>
      </c>
      <c r="H48" s="6">
        <v>31</v>
      </c>
      <c r="I48" s="6">
        <v>31</v>
      </c>
      <c r="J48" s="6">
        <v>20</v>
      </c>
      <c r="K48" s="6">
        <v>5</v>
      </c>
      <c r="L48" s="6">
        <v>6</v>
      </c>
      <c r="M48" s="6">
        <v>0</v>
      </c>
      <c r="N48" s="6">
        <v>38</v>
      </c>
      <c r="O48" s="6">
        <v>7</v>
      </c>
      <c r="P48" s="6">
        <v>25</v>
      </c>
      <c r="Q48" s="6">
        <v>6</v>
      </c>
      <c r="R48" s="6">
        <v>0</v>
      </c>
      <c r="S48" s="6">
        <v>0</v>
      </c>
    </row>
    <row r="49" spans="1:19" x14ac:dyDescent="0.25">
      <c r="A49" s="6" t="str">
        <f>"321205"</f>
        <v>321205</v>
      </c>
      <c r="B49" s="6" t="s">
        <v>74</v>
      </c>
      <c r="C49" s="6" t="s">
        <v>70</v>
      </c>
      <c r="D49" s="6" t="s">
        <v>22</v>
      </c>
      <c r="E49" s="6">
        <v>17611</v>
      </c>
      <c r="F49" s="6">
        <v>14550</v>
      </c>
      <c r="G49" s="6">
        <v>14418</v>
      </c>
      <c r="H49" s="6">
        <v>132</v>
      </c>
      <c r="I49" s="6">
        <v>131</v>
      </c>
      <c r="J49" s="6">
        <v>69</v>
      </c>
      <c r="K49" s="6">
        <v>1</v>
      </c>
      <c r="L49" s="6">
        <v>61</v>
      </c>
      <c r="M49" s="6">
        <v>1</v>
      </c>
      <c r="N49" s="6">
        <v>191</v>
      </c>
      <c r="O49" s="6">
        <v>32</v>
      </c>
      <c r="P49" s="6">
        <v>98</v>
      </c>
      <c r="Q49" s="6">
        <v>61</v>
      </c>
      <c r="R49" s="6">
        <v>0</v>
      </c>
      <c r="S49" s="6">
        <v>0</v>
      </c>
    </row>
    <row r="50" spans="1:19" x14ac:dyDescent="0.25">
      <c r="A50" s="6" t="str">
        <f>"321206"</f>
        <v>321206</v>
      </c>
      <c r="B50" s="6" t="s">
        <v>75</v>
      </c>
      <c r="C50" s="6" t="s">
        <v>70</v>
      </c>
      <c r="D50" s="6" t="s">
        <v>22</v>
      </c>
      <c r="E50" s="6">
        <v>3190</v>
      </c>
      <c r="F50" s="6">
        <v>2598</v>
      </c>
      <c r="G50" s="6">
        <v>2566</v>
      </c>
      <c r="H50" s="6">
        <v>32</v>
      </c>
      <c r="I50" s="6">
        <v>32</v>
      </c>
      <c r="J50" s="6">
        <v>24</v>
      </c>
      <c r="K50" s="6">
        <v>3</v>
      </c>
      <c r="L50" s="6">
        <v>5</v>
      </c>
      <c r="M50" s="6">
        <v>0</v>
      </c>
      <c r="N50" s="6">
        <v>31</v>
      </c>
      <c r="O50" s="6">
        <v>12</v>
      </c>
      <c r="P50" s="6">
        <v>14</v>
      </c>
      <c r="Q50" s="6">
        <v>5</v>
      </c>
      <c r="R50" s="6">
        <v>0</v>
      </c>
      <c r="S50" s="6">
        <v>0</v>
      </c>
    </row>
    <row r="51" spans="1:19" s="2" customFormat="1" x14ac:dyDescent="0.25">
      <c r="A51" s="5" t="s">
        <v>76</v>
      </c>
      <c r="B51" s="5"/>
      <c r="C51" s="5"/>
      <c r="D51" s="5"/>
      <c r="E51" s="5">
        <v>111144</v>
      </c>
      <c r="F51" s="5">
        <v>90548</v>
      </c>
      <c r="G51" s="5">
        <v>89719</v>
      </c>
      <c r="H51" s="5">
        <v>829</v>
      </c>
      <c r="I51" s="5">
        <v>823</v>
      </c>
      <c r="J51" s="5">
        <v>629</v>
      </c>
      <c r="K51" s="5">
        <v>73</v>
      </c>
      <c r="L51" s="5">
        <v>121</v>
      </c>
      <c r="M51" s="5">
        <v>6</v>
      </c>
      <c r="N51" s="5">
        <v>1038</v>
      </c>
      <c r="O51" s="5">
        <v>215</v>
      </c>
      <c r="P51" s="5">
        <v>702</v>
      </c>
      <c r="Q51" s="5">
        <v>121</v>
      </c>
      <c r="R51" s="5">
        <v>0</v>
      </c>
      <c r="S51" s="5">
        <v>0</v>
      </c>
    </row>
    <row r="52" spans="1:19" x14ac:dyDescent="0.25">
      <c r="A52" s="6" t="str">
        <f>"321401"</f>
        <v>321401</v>
      </c>
      <c r="B52" s="6" t="s">
        <v>77</v>
      </c>
      <c r="C52" s="6" t="s">
        <v>78</v>
      </c>
      <c r="D52" s="6" t="s">
        <v>22</v>
      </c>
      <c r="E52" s="6">
        <v>60002</v>
      </c>
      <c r="F52" s="6">
        <v>49672</v>
      </c>
      <c r="G52" s="6">
        <v>49490</v>
      </c>
      <c r="H52" s="6">
        <v>182</v>
      </c>
      <c r="I52" s="6">
        <v>182</v>
      </c>
      <c r="J52" s="6">
        <v>96</v>
      </c>
      <c r="K52" s="6">
        <v>28</v>
      </c>
      <c r="L52" s="6">
        <v>58</v>
      </c>
      <c r="M52" s="6">
        <v>0</v>
      </c>
      <c r="N52" s="6">
        <v>619</v>
      </c>
      <c r="O52" s="6">
        <v>101</v>
      </c>
      <c r="P52" s="6">
        <v>460</v>
      </c>
      <c r="Q52" s="6">
        <v>58</v>
      </c>
      <c r="R52" s="6">
        <v>0</v>
      </c>
      <c r="S52" s="6">
        <v>0</v>
      </c>
    </row>
    <row r="53" spans="1:19" x14ac:dyDescent="0.25">
      <c r="A53" s="6" t="str">
        <f>"321402"</f>
        <v>321402</v>
      </c>
      <c r="B53" s="6" t="s">
        <v>79</v>
      </c>
      <c r="C53" s="6" t="s">
        <v>78</v>
      </c>
      <c r="D53" s="6" t="s">
        <v>22</v>
      </c>
      <c r="E53" s="6">
        <v>5560</v>
      </c>
      <c r="F53" s="6">
        <v>4503</v>
      </c>
      <c r="G53" s="6">
        <v>4436</v>
      </c>
      <c r="H53" s="6">
        <v>67</v>
      </c>
      <c r="I53" s="6">
        <v>67</v>
      </c>
      <c r="J53" s="6">
        <v>60</v>
      </c>
      <c r="K53" s="6">
        <v>2</v>
      </c>
      <c r="L53" s="6">
        <v>5</v>
      </c>
      <c r="M53" s="6">
        <v>0</v>
      </c>
      <c r="N53" s="6">
        <v>46</v>
      </c>
      <c r="O53" s="6">
        <v>12</v>
      </c>
      <c r="P53" s="6">
        <v>29</v>
      </c>
      <c r="Q53" s="6">
        <v>5</v>
      </c>
      <c r="R53" s="6">
        <v>0</v>
      </c>
      <c r="S53" s="6">
        <v>0</v>
      </c>
    </row>
    <row r="54" spans="1:19" x14ac:dyDescent="0.25">
      <c r="A54" s="6" t="str">
        <f>"321403"</f>
        <v>321403</v>
      </c>
      <c r="B54" s="6" t="s">
        <v>80</v>
      </c>
      <c r="C54" s="6" t="s">
        <v>78</v>
      </c>
      <c r="D54" s="6" t="s">
        <v>22</v>
      </c>
      <c r="E54" s="6">
        <v>4485</v>
      </c>
      <c r="F54" s="6">
        <v>3736</v>
      </c>
      <c r="G54" s="6">
        <v>3687</v>
      </c>
      <c r="H54" s="6">
        <v>49</v>
      </c>
      <c r="I54" s="6">
        <v>49</v>
      </c>
      <c r="J54" s="6">
        <v>38</v>
      </c>
      <c r="K54" s="6">
        <v>0</v>
      </c>
      <c r="L54" s="6">
        <v>11</v>
      </c>
      <c r="M54" s="6">
        <v>0</v>
      </c>
      <c r="N54" s="6">
        <v>48</v>
      </c>
      <c r="O54" s="6">
        <v>12</v>
      </c>
      <c r="P54" s="6">
        <v>25</v>
      </c>
      <c r="Q54" s="6">
        <v>11</v>
      </c>
      <c r="R54" s="6">
        <v>0</v>
      </c>
      <c r="S54" s="6">
        <v>0</v>
      </c>
    </row>
    <row r="55" spans="1:19" x14ac:dyDescent="0.25">
      <c r="A55" s="6" t="str">
        <f>"321404"</f>
        <v>321404</v>
      </c>
      <c r="B55" s="6" t="s">
        <v>81</v>
      </c>
      <c r="C55" s="6" t="s">
        <v>78</v>
      </c>
      <c r="D55" s="6" t="s">
        <v>22</v>
      </c>
      <c r="E55" s="6">
        <v>7189</v>
      </c>
      <c r="F55" s="6">
        <v>5808</v>
      </c>
      <c r="G55" s="6">
        <v>5775</v>
      </c>
      <c r="H55" s="6">
        <v>33</v>
      </c>
      <c r="I55" s="6">
        <v>33</v>
      </c>
      <c r="J55" s="6">
        <v>24</v>
      </c>
      <c r="K55" s="6">
        <v>2</v>
      </c>
      <c r="L55" s="6">
        <v>7</v>
      </c>
      <c r="M55" s="6">
        <v>0</v>
      </c>
      <c r="N55" s="6">
        <v>64</v>
      </c>
      <c r="O55" s="6">
        <v>19</v>
      </c>
      <c r="P55" s="6">
        <v>38</v>
      </c>
      <c r="Q55" s="6">
        <v>7</v>
      </c>
      <c r="R55" s="6">
        <v>0</v>
      </c>
      <c r="S55" s="6">
        <v>0</v>
      </c>
    </row>
    <row r="56" spans="1:19" x14ac:dyDescent="0.25">
      <c r="A56" s="6" t="str">
        <f>"321405"</f>
        <v>321405</v>
      </c>
      <c r="B56" s="6" t="s">
        <v>82</v>
      </c>
      <c r="C56" s="6" t="s">
        <v>78</v>
      </c>
      <c r="D56" s="6" t="s">
        <v>22</v>
      </c>
      <c r="E56" s="6">
        <v>3225</v>
      </c>
      <c r="F56" s="6">
        <v>2720</v>
      </c>
      <c r="G56" s="6">
        <v>2656</v>
      </c>
      <c r="H56" s="6">
        <v>64</v>
      </c>
      <c r="I56" s="6">
        <v>63</v>
      </c>
      <c r="J56" s="6">
        <v>55</v>
      </c>
      <c r="K56" s="6">
        <v>4</v>
      </c>
      <c r="L56" s="6">
        <v>4</v>
      </c>
      <c r="M56" s="6">
        <v>1</v>
      </c>
      <c r="N56" s="6">
        <v>41</v>
      </c>
      <c r="O56" s="6">
        <v>11</v>
      </c>
      <c r="P56" s="6">
        <v>26</v>
      </c>
      <c r="Q56" s="6">
        <v>4</v>
      </c>
      <c r="R56" s="6">
        <v>0</v>
      </c>
      <c r="S56" s="6">
        <v>0</v>
      </c>
    </row>
    <row r="57" spans="1:19" x14ac:dyDescent="0.25">
      <c r="A57" s="6" t="str">
        <f>"321406"</f>
        <v>321406</v>
      </c>
      <c r="B57" s="6" t="s">
        <v>83</v>
      </c>
      <c r="C57" s="6" t="s">
        <v>78</v>
      </c>
      <c r="D57" s="6" t="s">
        <v>22</v>
      </c>
      <c r="E57" s="6">
        <v>5950</v>
      </c>
      <c r="F57" s="6">
        <v>4718</v>
      </c>
      <c r="G57" s="6">
        <v>4550</v>
      </c>
      <c r="H57" s="6">
        <v>168</v>
      </c>
      <c r="I57" s="6">
        <v>167</v>
      </c>
      <c r="J57" s="6">
        <v>142</v>
      </c>
      <c r="K57" s="6">
        <v>19</v>
      </c>
      <c r="L57" s="6">
        <v>6</v>
      </c>
      <c r="M57" s="6">
        <v>1</v>
      </c>
      <c r="N57" s="6">
        <v>34</v>
      </c>
      <c r="O57" s="6">
        <v>10</v>
      </c>
      <c r="P57" s="6">
        <v>18</v>
      </c>
      <c r="Q57" s="6">
        <v>6</v>
      </c>
      <c r="R57" s="6">
        <v>0</v>
      </c>
      <c r="S57" s="6">
        <v>0</v>
      </c>
    </row>
    <row r="58" spans="1:19" x14ac:dyDescent="0.25">
      <c r="A58" s="6" t="str">
        <f>"321408"</f>
        <v>321408</v>
      </c>
      <c r="B58" s="6" t="s">
        <v>84</v>
      </c>
      <c r="C58" s="6" t="s">
        <v>78</v>
      </c>
      <c r="D58" s="6" t="s">
        <v>22</v>
      </c>
      <c r="E58" s="6">
        <v>2935</v>
      </c>
      <c r="F58" s="6">
        <v>2382</v>
      </c>
      <c r="G58" s="6">
        <v>2342</v>
      </c>
      <c r="H58" s="6">
        <v>40</v>
      </c>
      <c r="I58" s="6">
        <v>40</v>
      </c>
      <c r="J58" s="6">
        <v>33</v>
      </c>
      <c r="K58" s="6">
        <v>3</v>
      </c>
      <c r="L58" s="6">
        <v>4</v>
      </c>
      <c r="M58" s="6">
        <v>0</v>
      </c>
      <c r="N58" s="6">
        <v>15</v>
      </c>
      <c r="O58" s="6">
        <v>3</v>
      </c>
      <c r="P58" s="6">
        <v>8</v>
      </c>
      <c r="Q58" s="6">
        <v>4</v>
      </c>
      <c r="R58" s="6">
        <v>0</v>
      </c>
      <c r="S58" s="6">
        <v>0</v>
      </c>
    </row>
    <row r="59" spans="1:19" x14ac:dyDescent="0.25">
      <c r="A59" s="6" t="str">
        <f>"321409"</f>
        <v>321409</v>
      </c>
      <c r="B59" s="6" t="s">
        <v>85</v>
      </c>
      <c r="C59" s="6" t="s">
        <v>78</v>
      </c>
      <c r="D59" s="6" t="s">
        <v>22</v>
      </c>
      <c r="E59" s="6">
        <v>3584</v>
      </c>
      <c r="F59" s="6">
        <v>2802</v>
      </c>
      <c r="G59" s="6">
        <v>2759</v>
      </c>
      <c r="H59" s="6">
        <v>43</v>
      </c>
      <c r="I59" s="6">
        <v>43</v>
      </c>
      <c r="J59" s="6">
        <v>32</v>
      </c>
      <c r="K59" s="6">
        <v>2</v>
      </c>
      <c r="L59" s="6">
        <v>9</v>
      </c>
      <c r="M59" s="6">
        <v>0</v>
      </c>
      <c r="N59" s="6">
        <v>46</v>
      </c>
      <c r="O59" s="6">
        <v>12</v>
      </c>
      <c r="P59" s="6">
        <v>25</v>
      </c>
      <c r="Q59" s="6">
        <v>9</v>
      </c>
      <c r="R59" s="6">
        <v>0</v>
      </c>
      <c r="S59" s="6">
        <v>0</v>
      </c>
    </row>
    <row r="60" spans="1:19" x14ac:dyDescent="0.25">
      <c r="A60" s="6" t="str">
        <f>"321410"</f>
        <v>321410</v>
      </c>
      <c r="B60" s="6" t="s">
        <v>86</v>
      </c>
      <c r="C60" s="6" t="s">
        <v>78</v>
      </c>
      <c r="D60" s="6" t="s">
        <v>22</v>
      </c>
      <c r="E60" s="6">
        <v>14260</v>
      </c>
      <c r="F60" s="6">
        <v>11013</v>
      </c>
      <c r="G60" s="6">
        <v>10857</v>
      </c>
      <c r="H60" s="6">
        <v>156</v>
      </c>
      <c r="I60" s="6">
        <v>152</v>
      </c>
      <c r="J60" s="6">
        <v>130</v>
      </c>
      <c r="K60" s="6">
        <v>13</v>
      </c>
      <c r="L60" s="6">
        <v>9</v>
      </c>
      <c r="M60" s="6">
        <v>4</v>
      </c>
      <c r="N60" s="6">
        <v>90</v>
      </c>
      <c r="O60" s="6">
        <v>28</v>
      </c>
      <c r="P60" s="6">
        <v>53</v>
      </c>
      <c r="Q60" s="6">
        <v>9</v>
      </c>
      <c r="R60" s="6">
        <v>0</v>
      </c>
      <c r="S60" s="6">
        <v>0</v>
      </c>
    </row>
    <row r="61" spans="1:19" x14ac:dyDescent="0.25">
      <c r="A61" s="6" t="str">
        <f>"321411"</f>
        <v>321411</v>
      </c>
      <c r="B61" s="6" t="s">
        <v>87</v>
      </c>
      <c r="C61" s="6" t="s">
        <v>78</v>
      </c>
      <c r="D61" s="6" t="s">
        <v>22</v>
      </c>
      <c r="E61" s="6">
        <v>3954</v>
      </c>
      <c r="F61" s="6">
        <v>3194</v>
      </c>
      <c r="G61" s="6">
        <v>3167</v>
      </c>
      <c r="H61" s="6">
        <v>27</v>
      </c>
      <c r="I61" s="6">
        <v>27</v>
      </c>
      <c r="J61" s="6">
        <v>19</v>
      </c>
      <c r="K61" s="6">
        <v>0</v>
      </c>
      <c r="L61" s="6">
        <v>8</v>
      </c>
      <c r="M61" s="6">
        <v>0</v>
      </c>
      <c r="N61" s="6">
        <v>35</v>
      </c>
      <c r="O61" s="6">
        <v>7</v>
      </c>
      <c r="P61" s="6">
        <v>20</v>
      </c>
      <c r="Q61" s="6">
        <v>8</v>
      </c>
      <c r="R61" s="6">
        <v>0</v>
      </c>
      <c r="S61" s="6">
        <v>0</v>
      </c>
    </row>
    <row r="62" spans="1:19" s="2" customFormat="1" x14ac:dyDescent="0.25">
      <c r="A62" s="5" t="s">
        <v>88</v>
      </c>
      <c r="B62" s="5"/>
      <c r="C62" s="5"/>
      <c r="D62" s="5"/>
      <c r="E62" s="5">
        <v>33525</v>
      </c>
      <c r="F62" s="5">
        <v>27399</v>
      </c>
      <c r="G62" s="5">
        <v>27109</v>
      </c>
      <c r="H62" s="5">
        <v>290</v>
      </c>
      <c r="I62" s="5">
        <v>288</v>
      </c>
      <c r="J62" s="5">
        <v>188</v>
      </c>
      <c r="K62" s="5">
        <v>30</v>
      </c>
      <c r="L62" s="5">
        <v>70</v>
      </c>
      <c r="M62" s="5">
        <v>2</v>
      </c>
      <c r="N62" s="5">
        <v>485</v>
      </c>
      <c r="O62" s="5">
        <v>152</v>
      </c>
      <c r="P62" s="5">
        <v>263</v>
      </c>
      <c r="Q62" s="5">
        <v>70</v>
      </c>
      <c r="R62" s="5">
        <v>0</v>
      </c>
      <c r="S62" s="5">
        <v>0</v>
      </c>
    </row>
    <row r="63" spans="1:19" x14ac:dyDescent="0.25">
      <c r="A63" s="6" t="str">
        <f>"321801"</f>
        <v>321801</v>
      </c>
      <c r="B63" s="6" t="s">
        <v>89</v>
      </c>
      <c r="C63" s="6" t="s">
        <v>90</v>
      </c>
      <c r="D63" s="6" t="s">
        <v>22</v>
      </c>
      <c r="E63" s="6">
        <v>3930</v>
      </c>
      <c r="F63" s="6">
        <v>3192</v>
      </c>
      <c r="G63" s="6">
        <v>3139</v>
      </c>
      <c r="H63" s="6">
        <v>53</v>
      </c>
      <c r="I63" s="6">
        <v>53</v>
      </c>
      <c r="J63" s="6">
        <v>36</v>
      </c>
      <c r="K63" s="6">
        <v>11</v>
      </c>
      <c r="L63" s="6">
        <v>6</v>
      </c>
      <c r="M63" s="6">
        <v>0</v>
      </c>
      <c r="N63" s="6">
        <v>62</v>
      </c>
      <c r="O63" s="6">
        <v>11</v>
      </c>
      <c r="P63" s="6">
        <v>45</v>
      </c>
      <c r="Q63" s="6">
        <v>6</v>
      </c>
      <c r="R63" s="6">
        <v>0</v>
      </c>
      <c r="S63" s="6">
        <v>0</v>
      </c>
    </row>
    <row r="64" spans="1:19" x14ac:dyDescent="0.25">
      <c r="A64" s="6" t="str">
        <f>"321802"</f>
        <v>321802</v>
      </c>
      <c r="B64" s="6" t="s">
        <v>91</v>
      </c>
      <c r="C64" s="6" t="s">
        <v>90</v>
      </c>
      <c r="D64" s="6" t="s">
        <v>22</v>
      </c>
      <c r="E64" s="6">
        <v>12505</v>
      </c>
      <c r="F64" s="6">
        <v>10289</v>
      </c>
      <c r="G64" s="6">
        <v>10219</v>
      </c>
      <c r="H64" s="6">
        <v>70</v>
      </c>
      <c r="I64" s="6">
        <v>69</v>
      </c>
      <c r="J64" s="6">
        <v>36</v>
      </c>
      <c r="K64" s="6">
        <v>8</v>
      </c>
      <c r="L64" s="6">
        <v>25</v>
      </c>
      <c r="M64" s="6">
        <v>1</v>
      </c>
      <c r="N64" s="6">
        <v>150</v>
      </c>
      <c r="O64" s="6">
        <v>32</v>
      </c>
      <c r="P64" s="6">
        <v>93</v>
      </c>
      <c r="Q64" s="6">
        <v>25</v>
      </c>
      <c r="R64" s="6">
        <v>0</v>
      </c>
      <c r="S64" s="6">
        <v>0</v>
      </c>
    </row>
    <row r="65" spans="1:19" x14ac:dyDescent="0.25">
      <c r="A65" s="6" t="str">
        <f>"321803"</f>
        <v>321803</v>
      </c>
      <c r="B65" s="6" t="s">
        <v>92</v>
      </c>
      <c r="C65" s="6" t="s">
        <v>90</v>
      </c>
      <c r="D65" s="6" t="s">
        <v>22</v>
      </c>
      <c r="E65" s="6">
        <v>3377</v>
      </c>
      <c r="F65" s="6">
        <v>2781</v>
      </c>
      <c r="G65" s="6">
        <v>2744</v>
      </c>
      <c r="H65" s="6">
        <v>37</v>
      </c>
      <c r="I65" s="6">
        <v>37</v>
      </c>
      <c r="J65" s="6">
        <v>30</v>
      </c>
      <c r="K65" s="6">
        <v>0</v>
      </c>
      <c r="L65" s="6">
        <v>7</v>
      </c>
      <c r="M65" s="6">
        <v>0</v>
      </c>
      <c r="N65" s="6">
        <v>31</v>
      </c>
      <c r="O65" s="6">
        <v>5</v>
      </c>
      <c r="P65" s="6">
        <v>19</v>
      </c>
      <c r="Q65" s="6">
        <v>7</v>
      </c>
      <c r="R65" s="6">
        <v>0</v>
      </c>
      <c r="S65" s="6">
        <v>0</v>
      </c>
    </row>
    <row r="66" spans="1:19" x14ac:dyDescent="0.25">
      <c r="A66" s="6" t="str">
        <f>"321804"</f>
        <v>321804</v>
      </c>
      <c r="B66" s="6" t="s">
        <v>93</v>
      </c>
      <c r="C66" s="6" t="s">
        <v>90</v>
      </c>
      <c r="D66" s="6" t="s">
        <v>22</v>
      </c>
      <c r="E66" s="6">
        <v>7216</v>
      </c>
      <c r="F66" s="6">
        <v>5821</v>
      </c>
      <c r="G66" s="6">
        <v>5756</v>
      </c>
      <c r="H66" s="6">
        <v>65</v>
      </c>
      <c r="I66" s="6">
        <v>64</v>
      </c>
      <c r="J66" s="6">
        <v>38</v>
      </c>
      <c r="K66" s="6">
        <v>5</v>
      </c>
      <c r="L66" s="6">
        <v>21</v>
      </c>
      <c r="M66" s="6">
        <v>1</v>
      </c>
      <c r="N66" s="6">
        <v>171</v>
      </c>
      <c r="O66" s="6">
        <v>92</v>
      </c>
      <c r="P66" s="6">
        <v>58</v>
      </c>
      <c r="Q66" s="6">
        <v>21</v>
      </c>
      <c r="R66" s="6">
        <v>0</v>
      </c>
      <c r="S66" s="6">
        <v>0</v>
      </c>
    </row>
    <row r="67" spans="1:19" x14ac:dyDescent="0.25">
      <c r="A67" s="6" t="str">
        <f>"321805"</f>
        <v>321805</v>
      </c>
      <c r="B67" s="6" t="s">
        <v>94</v>
      </c>
      <c r="C67" s="6" t="s">
        <v>90</v>
      </c>
      <c r="D67" s="6" t="s">
        <v>22</v>
      </c>
      <c r="E67" s="6">
        <v>6497</v>
      </c>
      <c r="F67" s="6">
        <v>5316</v>
      </c>
      <c r="G67" s="6">
        <v>5251</v>
      </c>
      <c r="H67" s="6">
        <v>65</v>
      </c>
      <c r="I67" s="6">
        <v>65</v>
      </c>
      <c r="J67" s="6">
        <v>48</v>
      </c>
      <c r="K67" s="6">
        <v>6</v>
      </c>
      <c r="L67" s="6">
        <v>11</v>
      </c>
      <c r="M67" s="6">
        <v>0</v>
      </c>
      <c r="N67" s="6">
        <v>71</v>
      </c>
      <c r="O67" s="6">
        <v>12</v>
      </c>
      <c r="P67" s="6">
        <v>48</v>
      </c>
      <c r="Q67" s="6">
        <v>11</v>
      </c>
      <c r="R67" s="6">
        <v>0</v>
      </c>
      <c r="S67" s="6">
        <v>0</v>
      </c>
    </row>
    <row r="68" spans="1:19" s="2" customFormat="1" x14ac:dyDescent="0.25">
      <c r="A68" s="5" t="s">
        <v>95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x14ac:dyDescent="0.25">
      <c r="A69" s="6" t="str">
        <f>"326201"</f>
        <v>326201</v>
      </c>
      <c r="B69" s="6" t="s">
        <v>96</v>
      </c>
      <c r="C69" s="6" t="s">
        <v>22</v>
      </c>
      <c r="D69" s="6" t="s">
        <v>22</v>
      </c>
      <c r="E69" s="6">
        <v>344217</v>
      </c>
      <c r="F69" s="6">
        <v>284683</v>
      </c>
      <c r="G69" s="6">
        <v>281756</v>
      </c>
      <c r="H69" s="6">
        <v>2927</v>
      </c>
      <c r="I69" s="6">
        <v>2907</v>
      </c>
      <c r="J69" s="6">
        <v>1879</v>
      </c>
      <c r="K69" s="6">
        <v>184</v>
      </c>
      <c r="L69" s="6">
        <v>844</v>
      </c>
      <c r="M69" s="6">
        <v>20</v>
      </c>
      <c r="N69" s="6">
        <v>4482</v>
      </c>
      <c r="O69" s="6">
        <v>897</v>
      </c>
      <c r="P69" s="6">
        <v>2741</v>
      </c>
      <c r="Q69" s="6">
        <v>844</v>
      </c>
      <c r="R69" s="6">
        <v>0</v>
      </c>
      <c r="S69" s="6">
        <v>0</v>
      </c>
    </row>
    <row r="70" spans="1:19" s="2" customFormat="1" x14ac:dyDescent="0.25">
      <c r="A70" s="5" t="s">
        <v>95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x14ac:dyDescent="0.25">
      <c r="A71" s="6" t="str">
        <f>"326301"</f>
        <v>326301</v>
      </c>
      <c r="B71" s="6" t="s">
        <v>97</v>
      </c>
      <c r="C71" s="6" t="s">
        <v>98</v>
      </c>
      <c r="D71" s="6" t="s">
        <v>22</v>
      </c>
      <c r="E71" s="6">
        <v>35915</v>
      </c>
      <c r="F71" s="6">
        <v>30356</v>
      </c>
      <c r="G71" s="6">
        <v>29968</v>
      </c>
      <c r="H71" s="6">
        <v>388</v>
      </c>
      <c r="I71" s="6">
        <v>384</v>
      </c>
      <c r="J71" s="6">
        <v>228</v>
      </c>
      <c r="K71" s="6">
        <v>62</v>
      </c>
      <c r="L71" s="6">
        <v>94</v>
      </c>
      <c r="M71" s="6">
        <v>4</v>
      </c>
      <c r="N71" s="6">
        <v>563</v>
      </c>
      <c r="O71" s="6">
        <v>59</v>
      </c>
      <c r="P71" s="6">
        <v>410</v>
      </c>
      <c r="Q71" s="6">
        <v>94</v>
      </c>
      <c r="R71" s="6">
        <v>0</v>
      </c>
      <c r="S71" s="6">
        <v>0</v>
      </c>
    </row>
    <row r="72" spans="1:19" s="3" customFormat="1" ht="15.75" x14ac:dyDescent="0.25">
      <c r="A72" s="7" t="s">
        <v>99</v>
      </c>
      <c r="B72" s="7"/>
      <c r="C72" s="7"/>
      <c r="D72" s="7"/>
      <c r="E72" s="7">
        <v>949306</v>
      </c>
      <c r="F72" s="7">
        <v>778562</v>
      </c>
      <c r="G72" s="7">
        <v>770150</v>
      </c>
      <c r="H72" s="7">
        <v>8412</v>
      </c>
      <c r="I72" s="7">
        <v>8330</v>
      </c>
      <c r="J72" s="7">
        <v>5702</v>
      </c>
      <c r="K72" s="7">
        <v>682</v>
      </c>
      <c r="L72" s="7">
        <v>1946</v>
      </c>
      <c r="M72" s="7">
        <v>82</v>
      </c>
      <c r="N72" s="7">
        <v>11295</v>
      </c>
      <c r="O72" s="7">
        <v>2437</v>
      </c>
      <c r="P72" s="7">
        <v>6912</v>
      </c>
      <c r="Q72" s="7">
        <v>1946</v>
      </c>
      <c r="R72" s="7">
        <v>0</v>
      </c>
      <c r="S72" s="7">
        <v>0</v>
      </c>
    </row>
  </sheetData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IV kwartał 2022</vt:lpstr>
      <vt:lpstr>'IV kwartał 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Wenc</dc:creator>
  <cp:lastModifiedBy>Ewa Wenc</cp:lastModifiedBy>
  <cp:lastPrinted>2023-01-11T12:56:36Z</cp:lastPrinted>
  <dcterms:created xsi:type="dcterms:W3CDTF">2023-01-11T12:53:11Z</dcterms:created>
  <dcterms:modified xsi:type="dcterms:W3CDTF">2023-01-11T12:56:41Z</dcterms:modified>
</cp:coreProperties>
</file>