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a_wenc\Documents\Meldunek - rejestr wyborców\"/>
    </mc:Choice>
  </mc:AlternateContent>
  <xr:revisionPtr revIDLastSave="0" documentId="13_ncr:40009_{2D3D2D54-EC20-43EA-BE33-1BC80316F7E7}" xr6:coauthVersionLast="47" xr6:coauthVersionMax="47" xr10:uidLastSave="{00000000-0000-0000-0000-000000000000}"/>
  <bookViews>
    <workbookView xWindow="-120" yWindow="-120" windowWidth="29040" windowHeight="15720"/>
  </bookViews>
  <sheets>
    <sheet name="rejestr_wyborcow_2025_kw_4_2026" sheetId="1" r:id="rId1"/>
  </sheets>
  <definedNames>
    <definedName name="_xlnm.Print_Area" localSheetId="0">rejestr_wyborcow_2025_kw_4_2026!$A$1:$M$72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10" i="1"/>
  <c r="A11" i="1"/>
  <c r="A12" i="1"/>
  <c r="A13" i="1"/>
  <c r="A14" i="1"/>
  <c r="A15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4" i="1"/>
  <c r="A35" i="1"/>
  <c r="A36" i="1"/>
  <c r="A37" i="1"/>
  <c r="A38" i="1"/>
  <c r="A40" i="1"/>
  <c r="A41" i="1"/>
  <c r="A42" i="1"/>
  <c r="A43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1" i="1"/>
  <c r="A63" i="1"/>
  <c r="A64" i="1"/>
  <c r="A65" i="1"/>
  <c r="A66" i="1"/>
  <c r="A67" i="1"/>
  <c r="A69" i="1"/>
  <c r="A71" i="1"/>
</calcChain>
</file>

<file path=xl/sharedStrings.xml><?xml version="1.0" encoding="utf-8"?>
<sst xmlns="http://schemas.openxmlformats.org/spreadsheetml/2006/main" count="202" uniqueCount="94">
  <si>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</si>
  <si>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</si>
  <si>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</si>
  <si>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</si>
  <si>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</si>
  <si>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</si>
  <si>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</si>
  <si>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</si>
  <si>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</si>
  <si>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</si>
  <si>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</si>
  <si>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</si>
  <si>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</si>
  <si>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goleniowski</t>
  </si>
  <si>
    <t>gm. Goleniów</t>
  </si>
  <si>
    <t>goleniowski</t>
  </si>
  <si>
    <t>Szczecin</t>
  </si>
  <si>
    <t>gm. Maszewo</t>
  </si>
  <si>
    <t>gm. Nowogard</t>
  </si>
  <si>
    <t>gm. Osina</t>
  </si>
  <si>
    <t>gm. Przybiernów</t>
  </si>
  <si>
    <t>gm. Stepnica</t>
  </si>
  <si>
    <t>Powiat gryficki</t>
  </si>
  <si>
    <t>gm. Brojce</t>
  </si>
  <si>
    <t>gryficki</t>
  </si>
  <si>
    <t>gm. Gryfice</t>
  </si>
  <si>
    <t>gm. Karnice</t>
  </si>
  <si>
    <t>gm. Płoty</t>
  </si>
  <si>
    <t>gm. Rewal</t>
  </si>
  <si>
    <t>gm. Trzebiatów</t>
  </si>
  <si>
    <t>Powiat gryfiński</t>
  </si>
  <si>
    <t>gm. Banie</t>
  </si>
  <si>
    <t>gryfiński</t>
  </si>
  <si>
    <t>gm. Cedynia</t>
  </si>
  <si>
    <t>gm. Chojna</t>
  </si>
  <si>
    <t>gm. Gryfino</t>
  </si>
  <si>
    <t>gm. Mieszkowice</t>
  </si>
  <si>
    <t>gm. Moryń</t>
  </si>
  <si>
    <t>gm. Stare Czarnowo</t>
  </si>
  <si>
    <t>gm. Trzcińsko-Zdrój</t>
  </si>
  <si>
    <t>gm. Widuchowa</t>
  </si>
  <si>
    <t>Powiat kamieński</t>
  </si>
  <si>
    <t>gm. Dziwnów</t>
  </si>
  <si>
    <t>kamieński</t>
  </si>
  <si>
    <t>gm. Golczewo</t>
  </si>
  <si>
    <t>gm. Kamień Pomorski</t>
  </si>
  <si>
    <t>gm. Międzyzdroje</t>
  </si>
  <si>
    <t>gm. Świerzno</t>
  </si>
  <si>
    <t>gm. Wolin</t>
  </si>
  <si>
    <t>Powiat myśliborski</t>
  </si>
  <si>
    <t>gm. Barlinek</t>
  </si>
  <si>
    <t>myśliborski</t>
  </si>
  <si>
    <t>gm. Boleszkowice</t>
  </si>
  <si>
    <t>gm. Dębno</t>
  </si>
  <si>
    <t>gm. Myślibórz</t>
  </si>
  <si>
    <t>gm. Nowogródek Pomorski</t>
  </si>
  <si>
    <t>Powiat policki</t>
  </si>
  <si>
    <t>gm. Dobra (Szczecińska)</t>
  </si>
  <si>
    <t>policki</t>
  </si>
  <si>
    <t>gm. Kołbaskowo</t>
  </si>
  <si>
    <t>gm. Nowe Warpno</t>
  </si>
  <si>
    <t>gm. Police</t>
  </si>
  <si>
    <t>Powiat pyrzycki</t>
  </si>
  <si>
    <t>gm. Bielice</t>
  </si>
  <si>
    <t>pyrzycki</t>
  </si>
  <si>
    <t>gm. Kozielice</t>
  </si>
  <si>
    <t>gm. Lipiany</t>
  </si>
  <si>
    <t>gm. Przelewice</t>
  </si>
  <si>
    <t>gm. Pyrzyce</t>
  </si>
  <si>
    <t>gm. Warnice</t>
  </si>
  <si>
    <t>Powiat stargardzki</t>
  </si>
  <si>
    <t>m. Stargard</t>
  </si>
  <si>
    <t>stargardzki</t>
  </si>
  <si>
    <t>gm. Chociwel</t>
  </si>
  <si>
    <t>gm. Dobrzany</t>
  </si>
  <si>
    <t>gm. Dolice</t>
  </si>
  <si>
    <t>gm. Ińsko</t>
  </si>
  <si>
    <t>gm. Kobylanka</t>
  </si>
  <si>
    <t>gm. Marianowo</t>
  </si>
  <si>
    <t>gm. Stara Dąbrowa</t>
  </si>
  <si>
    <t>gm. Stargard</t>
  </si>
  <si>
    <t>gm. Suchań</t>
  </si>
  <si>
    <t>Powiat łobeski</t>
  </si>
  <si>
    <t>gm. Dobra</t>
  </si>
  <si>
    <t>łobeski</t>
  </si>
  <si>
    <t>gm. Łobez</t>
  </si>
  <si>
    <t>gm. Radowo Małe</t>
  </si>
  <si>
    <t>gm. Resko</t>
  </si>
  <si>
    <t>gm. Węgorzyno</t>
  </si>
  <si>
    <t>Miasto na prawach powiatu</t>
  </si>
  <si>
    <t>m. Szczecin</t>
  </si>
  <si>
    <t>m. Świnoujście</t>
  </si>
  <si>
    <t>Świnoujście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</si>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</sst>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18" fillId="0" borderId="0" xfId="0" applyFont="1"/>
    <xf numFmtId="0" fontId="16" fillId="0" borderId="10" xfId="0" applyFont="1" applyBorder="1"/>
    <xf numFmtId="0" fontId="16" fillId="0" borderId="0" xfId="0" applyFont="1"/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workbookViewId="0">
      <selection sqref="A1:M72"/>
    </sheetView>
  </sheetViews>
  <sheetFormatPr defaultRowHeight="15" x14ac:dyDescent="0.25"/>
  <cols>
    <col min="1" max="1" width="19" customWidth="1"/>
    <col min="2" max="2" width="25.140625" customWidth="1"/>
    <col min="3" max="3" width="22.140625" customWidth="1"/>
    <col min="4" max="4" width="11.7109375" customWidth="1"/>
    <col min="5" max="13" width="20.7109375" customWidth="1"/>
  </cols>
  <sheetData>
    <row r="1" spans="1:13" s="7" customFormat="1" ht="9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s="3" customFormat="1" x14ac:dyDescent="0.25">
      <c r="A2" s="2" t="s">
        <v>13</v>
      </c>
      <c r="B2" s="2"/>
      <c r="C2" s="2"/>
      <c r="D2" s="2"/>
      <c r="E2" s="2">
        <v>75956</v>
      </c>
      <c r="F2" s="2">
        <v>61796</v>
      </c>
      <c r="G2" s="2">
        <v>60907</v>
      </c>
      <c r="H2" s="2">
        <v>889</v>
      </c>
      <c r="I2" s="2">
        <v>3</v>
      </c>
      <c r="J2" s="2">
        <v>0</v>
      </c>
      <c r="K2" s="2">
        <v>294</v>
      </c>
      <c r="L2" s="2">
        <v>0</v>
      </c>
      <c r="M2" s="2">
        <v>0</v>
      </c>
    </row>
    <row r="3" spans="1:13" x14ac:dyDescent="0.25">
      <c r="A3" s="1" t="str">
        <f>"320402"</f>
        <v>320402</v>
      </c>
      <c r="B3" s="1" t="s">
        <v>14</v>
      </c>
      <c r="C3" s="1" t="s">
        <v>15</v>
      </c>
      <c r="D3" s="1" t="s">
        <v>16</v>
      </c>
      <c r="E3" s="1">
        <v>33940</v>
      </c>
      <c r="F3" s="1">
        <v>27457</v>
      </c>
      <c r="G3" s="1">
        <v>27179</v>
      </c>
      <c r="H3" s="1">
        <v>278</v>
      </c>
      <c r="I3" s="1">
        <v>2</v>
      </c>
      <c r="J3" s="1">
        <v>0</v>
      </c>
      <c r="K3" s="1">
        <v>55</v>
      </c>
      <c r="L3" s="1">
        <v>0</v>
      </c>
      <c r="M3" s="1">
        <v>0</v>
      </c>
    </row>
    <row r="4" spans="1:13" x14ac:dyDescent="0.25">
      <c r="A4" s="1" t="str">
        <f>"320403"</f>
        <v>320403</v>
      </c>
      <c r="B4" s="1" t="s">
        <v>17</v>
      </c>
      <c r="C4" s="1" t="s">
        <v>15</v>
      </c>
      <c r="D4" s="1" t="s">
        <v>16</v>
      </c>
      <c r="E4" s="1">
        <v>8270</v>
      </c>
      <c r="F4" s="1">
        <v>6642</v>
      </c>
      <c r="G4" s="1">
        <v>6464</v>
      </c>
      <c r="H4" s="1">
        <v>178</v>
      </c>
      <c r="I4" s="1">
        <v>0</v>
      </c>
      <c r="J4" s="1">
        <v>0</v>
      </c>
      <c r="K4" s="1">
        <v>21</v>
      </c>
      <c r="L4" s="1">
        <v>0</v>
      </c>
      <c r="M4" s="1">
        <v>0</v>
      </c>
    </row>
    <row r="5" spans="1:13" x14ac:dyDescent="0.25">
      <c r="A5" s="1" t="str">
        <f>"320404"</f>
        <v>320404</v>
      </c>
      <c r="B5" s="1" t="s">
        <v>18</v>
      </c>
      <c r="C5" s="1" t="s">
        <v>15</v>
      </c>
      <c r="D5" s="1" t="s">
        <v>16</v>
      </c>
      <c r="E5" s="1">
        <v>21825</v>
      </c>
      <c r="F5" s="1">
        <v>17967</v>
      </c>
      <c r="G5" s="1">
        <v>17695</v>
      </c>
      <c r="H5" s="1">
        <v>272</v>
      </c>
      <c r="I5" s="1">
        <v>1</v>
      </c>
      <c r="J5" s="1">
        <v>0</v>
      </c>
      <c r="K5" s="1">
        <v>180</v>
      </c>
      <c r="L5" s="1">
        <v>0</v>
      </c>
      <c r="M5" s="1">
        <v>0</v>
      </c>
    </row>
    <row r="6" spans="1:13" x14ac:dyDescent="0.25">
      <c r="A6" s="1" t="str">
        <f>"320405"</f>
        <v>320405</v>
      </c>
      <c r="B6" s="1" t="s">
        <v>19</v>
      </c>
      <c r="C6" s="1" t="s">
        <v>15</v>
      </c>
      <c r="D6" s="1" t="s">
        <v>16</v>
      </c>
      <c r="E6" s="1">
        <v>2828</v>
      </c>
      <c r="F6" s="1">
        <v>2294</v>
      </c>
      <c r="G6" s="1">
        <v>2235</v>
      </c>
      <c r="H6" s="1">
        <v>59</v>
      </c>
      <c r="I6" s="1">
        <v>0</v>
      </c>
      <c r="J6" s="1">
        <v>0</v>
      </c>
      <c r="K6" s="1">
        <v>9</v>
      </c>
      <c r="L6" s="1">
        <v>0</v>
      </c>
      <c r="M6" s="1">
        <v>0</v>
      </c>
    </row>
    <row r="7" spans="1:13" x14ac:dyDescent="0.25">
      <c r="A7" s="1" t="str">
        <f>"320406"</f>
        <v>320406</v>
      </c>
      <c r="B7" s="1" t="s">
        <v>20</v>
      </c>
      <c r="C7" s="1" t="s">
        <v>15</v>
      </c>
      <c r="D7" s="1" t="s">
        <v>16</v>
      </c>
      <c r="E7" s="1">
        <v>4654</v>
      </c>
      <c r="F7" s="1">
        <v>3818</v>
      </c>
      <c r="G7" s="1">
        <v>3775</v>
      </c>
      <c r="H7" s="1">
        <v>43</v>
      </c>
      <c r="I7" s="1">
        <v>0</v>
      </c>
      <c r="J7" s="1">
        <v>0</v>
      </c>
      <c r="K7" s="1">
        <v>18</v>
      </c>
      <c r="L7" s="1">
        <v>0</v>
      </c>
      <c r="M7" s="1">
        <v>0</v>
      </c>
    </row>
    <row r="8" spans="1:13" x14ac:dyDescent="0.25">
      <c r="A8" s="1" t="str">
        <f>"320407"</f>
        <v>320407</v>
      </c>
      <c r="B8" s="1" t="s">
        <v>21</v>
      </c>
      <c r="C8" s="1" t="s">
        <v>15</v>
      </c>
      <c r="D8" s="1" t="s">
        <v>16</v>
      </c>
      <c r="E8" s="1">
        <v>4439</v>
      </c>
      <c r="F8" s="1">
        <v>3618</v>
      </c>
      <c r="G8" s="1">
        <v>3559</v>
      </c>
      <c r="H8" s="1">
        <v>59</v>
      </c>
      <c r="I8" s="1">
        <v>0</v>
      </c>
      <c r="J8" s="1">
        <v>0</v>
      </c>
      <c r="K8" s="1">
        <v>11</v>
      </c>
      <c r="L8" s="1">
        <v>0</v>
      </c>
      <c r="M8" s="1">
        <v>0</v>
      </c>
    </row>
    <row r="9" spans="1:13" s="3" customFormat="1" x14ac:dyDescent="0.25">
      <c r="A9" s="2" t="s">
        <v>22</v>
      </c>
      <c r="B9" s="2"/>
      <c r="C9" s="2"/>
      <c r="D9" s="2"/>
      <c r="E9" s="2">
        <v>53638</v>
      </c>
      <c r="F9" s="2">
        <v>44332</v>
      </c>
      <c r="G9" s="2">
        <v>43557</v>
      </c>
      <c r="H9" s="2">
        <v>775</v>
      </c>
      <c r="I9" s="2">
        <v>6</v>
      </c>
      <c r="J9" s="2">
        <v>1</v>
      </c>
      <c r="K9" s="2">
        <v>234</v>
      </c>
      <c r="L9" s="2">
        <v>0</v>
      </c>
      <c r="M9" s="2">
        <v>0</v>
      </c>
    </row>
    <row r="10" spans="1:13" x14ac:dyDescent="0.25">
      <c r="A10" s="1" t="str">
        <f>"320501"</f>
        <v>320501</v>
      </c>
      <c r="B10" s="1" t="s">
        <v>23</v>
      </c>
      <c r="C10" s="1" t="s">
        <v>24</v>
      </c>
      <c r="D10" s="1" t="s">
        <v>16</v>
      </c>
      <c r="E10" s="1">
        <v>3450</v>
      </c>
      <c r="F10" s="1">
        <v>2754</v>
      </c>
      <c r="G10" s="1">
        <v>2727</v>
      </c>
      <c r="H10" s="1">
        <v>27</v>
      </c>
      <c r="I10" s="1">
        <v>0</v>
      </c>
      <c r="J10" s="1">
        <v>0</v>
      </c>
      <c r="K10" s="1">
        <v>7</v>
      </c>
      <c r="L10" s="1">
        <v>0</v>
      </c>
      <c r="M10" s="1">
        <v>0</v>
      </c>
    </row>
    <row r="11" spans="1:13" x14ac:dyDescent="0.25">
      <c r="A11" s="1" t="str">
        <f>"320502"</f>
        <v>320502</v>
      </c>
      <c r="B11" s="1" t="s">
        <v>25</v>
      </c>
      <c r="C11" s="1" t="s">
        <v>24</v>
      </c>
      <c r="D11" s="1" t="s">
        <v>16</v>
      </c>
      <c r="E11" s="1">
        <v>20933</v>
      </c>
      <c r="F11" s="1">
        <v>17284</v>
      </c>
      <c r="G11" s="1">
        <v>17066</v>
      </c>
      <c r="H11" s="1">
        <v>218</v>
      </c>
      <c r="I11" s="1">
        <v>0</v>
      </c>
      <c r="J11" s="1">
        <v>0</v>
      </c>
      <c r="K11" s="1">
        <v>53</v>
      </c>
      <c r="L11" s="1">
        <v>0</v>
      </c>
      <c r="M11" s="1">
        <v>0</v>
      </c>
    </row>
    <row r="12" spans="1:13" x14ac:dyDescent="0.25">
      <c r="A12" s="1" t="str">
        <f>"320503"</f>
        <v>320503</v>
      </c>
      <c r="B12" s="1" t="s">
        <v>26</v>
      </c>
      <c r="C12" s="1" t="s">
        <v>24</v>
      </c>
      <c r="D12" s="1" t="s">
        <v>16</v>
      </c>
      <c r="E12" s="1">
        <v>3606</v>
      </c>
      <c r="F12" s="1">
        <v>2991</v>
      </c>
      <c r="G12" s="1">
        <v>2894</v>
      </c>
      <c r="H12" s="1">
        <v>97</v>
      </c>
      <c r="I12" s="1">
        <v>0</v>
      </c>
      <c r="J12" s="1">
        <v>1</v>
      </c>
      <c r="K12" s="1">
        <v>10</v>
      </c>
      <c r="L12" s="1">
        <v>0</v>
      </c>
      <c r="M12" s="1">
        <v>0</v>
      </c>
    </row>
    <row r="13" spans="1:13" x14ac:dyDescent="0.25">
      <c r="A13" s="1" t="str">
        <f>"320504"</f>
        <v>320504</v>
      </c>
      <c r="B13" s="1" t="s">
        <v>27</v>
      </c>
      <c r="C13" s="1" t="s">
        <v>24</v>
      </c>
      <c r="D13" s="1" t="s">
        <v>16</v>
      </c>
      <c r="E13" s="1">
        <v>7894</v>
      </c>
      <c r="F13" s="1">
        <v>6496</v>
      </c>
      <c r="G13" s="1">
        <v>6410</v>
      </c>
      <c r="H13" s="1">
        <v>86</v>
      </c>
      <c r="I13" s="1">
        <v>3</v>
      </c>
      <c r="J13" s="1">
        <v>0</v>
      </c>
      <c r="K13" s="1">
        <v>10</v>
      </c>
      <c r="L13" s="1">
        <v>0</v>
      </c>
      <c r="M13" s="1">
        <v>0</v>
      </c>
    </row>
    <row r="14" spans="1:13" x14ac:dyDescent="0.25">
      <c r="A14" s="1" t="str">
        <f>"320507"</f>
        <v>320507</v>
      </c>
      <c r="B14" s="1" t="s">
        <v>28</v>
      </c>
      <c r="C14" s="1" t="s">
        <v>24</v>
      </c>
      <c r="D14" s="1" t="s">
        <v>16</v>
      </c>
      <c r="E14" s="1">
        <v>3649</v>
      </c>
      <c r="F14" s="1">
        <v>3106</v>
      </c>
      <c r="G14" s="1">
        <v>2888</v>
      </c>
      <c r="H14" s="1">
        <v>218</v>
      </c>
      <c r="I14" s="1">
        <v>2</v>
      </c>
      <c r="J14" s="1">
        <v>0</v>
      </c>
      <c r="K14" s="1">
        <v>6</v>
      </c>
      <c r="L14" s="1">
        <v>0</v>
      </c>
      <c r="M14" s="1">
        <v>0</v>
      </c>
    </row>
    <row r="15" spans="1:13" x14ac:dyDescent="0.25">
      <c r="A15" s="1" t="str">
        <f>"320508"</f>
        <v>320508</v>
      </c>
      <c r="B15" s="1" t="s">
        <v>29</v>
      </c>
      <c r="C15" s="1" t="s">
        <v>24</v>
      </c>
      <c r="D15" s="1" t="s">
        <v>16</v>
      </c>
      <c r="E15" s="1">
        <v>14106</v>
      </c>
      <c r="F15" s="1">
        <v>11701</v>
      </c>
      <c r="G15" s="1">
        <v>11572</v>
      </c>
      <c r="H15" s="1">
        <v>129</v>
      </c>
      <c r="I15" s="1">
        <v>1</v>
      </c>
      <c r="J15" s="1">
        <v>0</v>
      </c>
      <c r="K15" s="1">
        <v>148</v>
      </c>
      <c r="L15" s="1">
        <v>0</v>
      </c>
      <c r="M15" s="1">
        <v>0</v>
      </c>
    </row>
    <row r="16" spans="1:13" s="3" customFormat="1" x14ac:dyDescent="0.25">
      <c r="A16" s="2" t="s">
        <v>30</v>
      </c>
      <c r="B16" s="2"/>
      <c r="C16" s="2"/>
      <c r="D16" s="2"/>
      <c r="E16" s="2">
        <v>73721</v>
      </c>
      <c r="F16" s="2">
        <v>60822</v>
      </c>
      <c r="G16" s="2">
        <v>60055</v>
      </c>
      <c r="H16" s="2">
        <v>767</v>
      </c>
      <c r="I16" s="2">
        <v>18</v>
      </c>
      <c r="J16" s="2">
        <v>0</v>
      </c>
      <c r="K16" s="2">
        <v>225</v>
      </c>
      <c r="L16" s="2">
        <v>0</v>
      </c>
      <c r="M16" s="2">
        <v>0</v>
      </c>
    </row>
    <row r="17" spans="1:13" x14ac:dyDescent="0.25">
      <c r="A17" s="1" t="str">
        <f>"320601"</f>
        <v>320601</v>
      </c>
      <c r="B17" s="1" t="s">
        <v>31</v>
      </c>
      <c r="C17" s="1" t="s">
        <v>32</v>
      </c>
      <c r="D17" s="1" t="s">
        <v>16</v>
      </c>
      <c r="E17" s="1">
        <v>5628</v>
      </c>
      <c r="F17" s="1">
        <v>4627</v>
      </c>
      <c r="G17" s="1">
        <v>4590</v>
      </c>
      <c r="H17" s="1">
        <v>37</v>
      </c>
      <c r="I17" s="1">
        <v>1</v>
      </c>
      <c r="J17" s="1">
        <v>0</v>
      </c>
      <c r="K17" s="1">
        <v>14</v>
      </c>
      <c r="L17" s="1">
        <v>0</v>
      </c>
      <c r="M17" s="1">
        <v>0</v>
      </c>
    </row>
    <row r="18" spans="1:13" x14ac:dyDescent="0.25">
      <c r="A18" s="1" t="str">
        <f>"320602"</f>
        <v>320602</v>
      </c>
      <c r="B18" s="1" t="s">
        <v>33</v>
      </c>
      <c r="C18" s="1" t="s">
        <v>32</v>
      </c>
      <c r="D18" s="1" t="s">
        <v>16</v>
      </c>
      <c r="E18" s="1">
        <v>3839</v>
      </c>
      <c r="F18" s="1">
        <v>3182</v>
      </c>
      <c r="G18" s="1">
        <v>3095</v>
      </c>
      <c r="H18" s="1">
        <v>87</v>
      </c>
      <c r="I18" s="1">
        <v>8</v>
      </c>
      <c r="J18" s="1">
        <v>0</v>
      </c>
      <c r="K18" s="1">
        <v>10</v>
      </c>
      <c r="L18" s="1">
        <v>0</v>
      </c>
      <c r="M18" s="1">
        <v>0</v>
      </c>
    </row>
    <row r="19" spans="1:13" x14ac:dyDescent="0.25">
      <c r="A19" s="1" t="str">
        <f>"320603"</f>
        <v>320603</v>
      </c>
      <c r="B19" s="1" t="s">
        <v>34</v>
      </c>
      <c r="C19" s="1" t="s">
        <v>32</v>
      </c>
      <c r="D19" s="1" t="s">
        <v>16</v>
      </c>
      <c r="E19" s="1">
        <v>12612</v>
      </c>
      <c r="F19" s="1">
        <v>10342</v>
      </c>
      <c r="G19" s="1">
        <v>10262</v>
      </c>
      <c r="H19" s="1">
        <v>80</v>
      </c>
      <c r="I19" s="1">
        <v>2</v>
      </c>
      <c r="J19" s="1">
        <v>0</v>
      </c>
      <c r="K19" s="1">
        <v>33</v>
      </c>
      <c r="L19" s="1">
        <v>0</v>
      </c>
      <c r="M19" s="1">
        <v>0</v>
      </c>
    </row>
    <row r="20" spans="1:13" x14ac:dyDescent="0.25">
      <c r="A20" s="1" t="str">
        <f>"320604"</f>
        <v>320604</v>
      </c>
      <c r="B20" s="1" t="s">
        <v>35</v>
      </c>
      <c r="C20" s="1" t="s">
        <v>32</v>
      </c>
      <c r="D20" s="1" t="s">
        <v>16</v>
      </c>
      <c r="E20" s="1">
        <v>28004</v>
      </c>
      <c r="F20" s="1">
        <v>23244</v>
      </c>
      <c r="G20" s="1">
        <v>23048</v>
      </c>
      <c r="H20" s="1">
        <v>196</v>
      </c>
      <c r="I20" s="1">
        <v>1</v>
      </c>
      <c r="J20" s="1">
        <v>0</v>
      </c>
      <c r="K20" s="1">
        <v>65</v>
      </c>
      <c r="L20" s="1">
        <v>0</v>
      </c>
      <c r="M20" s="1">
        <v>0</v>
      </c>
    </row>
    <row r="21" spans="1:13" x14ac:dyDescent="0.25">
      <c r="A21" s="1" t="str">
        <f>"320605"</f>
        <v>320605</v>
      </c>
      <c r="B21" s="1" t="s">
        <v>36</v>
      </c>
      <c r="C21" s="1" t="s">
        <v>32</v>
      </c>
      <c r="D21" s="1" t="s">
        <v>16</v>
      </c>
      <c r="E21" s="1">
        <v>6384</v>
      </c>
      <c r="F21" s="1">
        <v>5226</v>
      </c>
      <c r="G21" s="1">
        <v>5190</v>
      </c>
      <c r="H21" s="1">
        <v>36</v>
      </c>
      <c r="I21" s="1">
        <v>0</v>
      </c>
      <c r="J21" s="1">
        <v>0</v>
      </c>
      <c r="K21" s="1">
        <v>20</v>
      </c>
      <c r="L21" s="1">
        <v>0</v>
      </c>
      <c r="M21" s="1">
        <v>0</v>
      </c>
    </row>
    <row r="22" spans="1:13" x14ac:dyDescent="0.25">
      <c r="A22" s="1" t="str">
        <f>"320606"</f>
        <v>320606</v>
      </c>
      <c r="B22" s="1" t="s">
        <v>37</v>
      </c>
      <c r="C22" s="1" t="s">
        <v>32</v>
      </c>
      <c r="D22" s="1" t="s">
        <v>16</v>
      </c>
      <c r="E22" s="1">
        <v>3983</v>
      </c>
      <c r="F22" s="1">
        <v>3226</v>
      </c>
      <c r="G22" s="1">
        <v>3169</v>
      </c>
      <c r="H22" s="1">
        <v>57</v>
      </c>
      <c r="I22" s="1">
        <v>1</v>
      </c>
      <c r="J22" s="1">
        <v>0</v>
      </c>
      <c r="K22" s="1">
        <v>61</v>
      </c>
      <c r="L22" s="1">
        <v>0</v>
      </c>
      <c r="M22" s="1">
        <v>0</v>
      </c>
    </row>
    <row r="23" spans="1:13" x14ac:dyDescent="0.25">
      <c r="A23" s="1" t="str">
        <f>"320607"</f>
        <v>320607</v>
      </c>
      <c r="B23" s="1" t="s">
        <v>38</v>
      </c>
      <c r="C23" s="1" t="s">
        <v>32</v>
      </c>
      <c r="D23" s="1" t="s">
        <v>16</v>
      </c>
      <c r="E23" s="1">
        <v>3562</v>
      </c>
      <c r="F23" s="1">
        <v>2937</v>
      </c>
      <c r="G23" s="1">
        <v>2784</v>
      </c>
      <c r="H23" s="1">
        <v>153</v>
      </c>
      <c r="I23" s="1">
        <v>3</v>
      </c>
      <c r="J23" s="1">
        <v>0</v>
      </c>
      <c r="K23" s="1">
        <v>5</v>
      </c>
      <c r="L23" s="1">
        <v>0</v>
      </c>
      <c r="M23" s="1">
        <v>0</v>
      </c>
    </row>
    <row r="24" spans="1:13" x14ac:dyDescent="0.25">
      <c r="A24" s="1" t="str">
        <f>"320608"</f>
        <v>320608</v>
      </c>
      <c r="B24" s="1" t="s">
        <v>39</v>
      </c>
      <c r="C24" s="1" t="s">
        <v>32</v>
      </c>
      <c r="D24" s="1" t="s">
        <v>16</v>
      </c>
      <c r="E24" s="1">
        <v>4814</v>
      </c>
      <c r="F24" s="1">
        <v>4021</v>
      </c>
      <c r="G24" s="1">
        <v>3941</v>
      </c>
      <c r="H24" s="1">
        <v>80</v>
      </c>
      <c r="I24" s="1">
        <v>2</v>
      </c>
      <c r="J24" s="1">
        <v>0</v>
      </c>
      <c r="K24" s="1">
        <v>11</v>
      </c>
      <c r="L24" s="1">
        <v>0</v>
      </c>
      <c r="M24" s="1">
        <v>0</v>
      </c>
    </row>
    <row r="25" spans="1:13" x14ac:dyDescent="0.25">
      <c r="A25" s="1" t="str">
        <f>"320609"</f>
        <v>320609</v>
      </c>
      <c r="B25" s="1" t="s">
        <v>40</v>
      </c>
      <c r="C25" s="1" t="s">
        <v>32</v>
      </c>
      <c r="D25" s="1" t="s">
        <v>16</v>
      </c>
      <c r="E25" s="1">
        <v>4895</v>
      </c>
      <c r="F25" s="1">
        <v>4017</v>
      </c>
      <c r="G25" s="1">
        <v>3976</v>
      </c>
      <c r="H25" s="1">
        <v>41</v>
      </c>
      <c r="I25" s="1">
        <v>0</v>
      </c>
      <c r="J25" s="1">
        <v>0</v>
      </c>
      <c r="K25" s="1">
        <v>6</v>
      </c>
      <c r="L25" s="1">
        <v>0</v>
      </c>
      <c r="M25" s="1">
        <v>0</v>
      </c>
    </row>
    <row r="26" spans="1:13" s="3" customFormat="1" x14ac:dyDescent="0.25">
      <c r="A26" s="2" t="s">
        <v>41</v>
      </c>
      <c r="B26" s="2"/>
      <c r="C26" s="2"/>
      <c r="D26" s="2"/>
      <c r="E26" s="2">
        <v>41958</v>
      </c>
      <c r="F26" s="2">
        <v>35420</v>
      </c>
      <c r="G26" s="2">
        <v>34728</v>
      </c>
      <c r="H26" s="2">
        <v>692</v>
      </c>
      <c r="I26" s="2">
        <v>16</v>
      </c>
      <c r="J26" s="2">
        <v>1</v>
      </c>
      <c r="K26" s="2">
        <v>81</v>
      </c>
      <c r="L26" s="2">
        <v>0</v>
      </c>
      <c r="M26" s="2">
        <v>0</v>
      </c>
    </row>
    <row r="27" spans="1:13" x14ac:dyDescent="0.25">
      <c r="A27" s="1" t="str">
        <f>"320701"</f>
        <v>320701</v>
      </c>
      <c r="B27" s="1" t="s">
        <v>42</v>
      </c>
      <c r="C27" s="1" t="s">
        <v>43</v>
      </c>
      <c r="D27" s="1" t="s">
        <v>16</v>
      </c>
      <c r="E27" s="1">
        <v>3516</v>
      </c>
      <c r="F27" s="1">
        <v>3049</v>
      </c>
      <c r="G27" s="1">
        <v>2909</v>
      </c>
      <c r="H27" s="1">
        <v>140</v>
      </c>
      <c r="I27" s="1">
        <v>1</v>
      </c>
      <c r="J27" s="1">
        <v>0</v>
      </c>
      <c r="K27" s="1">
        <v>12</v>
      </c>
      <c r="L27" s="1">
        <v>0</v>
      </c>
      <c r="M27" s="1">
        <v>0</v>
      </c>
    </row>
    <row r="28" spans="1:13" x14ac:dyDescent="0.25">
      <c r="A28" s="1" t="str">
        <f>"320702"</f>
        <v>320702</v>
      </c>
      <c r="B28" s="1" t="s">
        <v>44</v>
      </c>
      <c r="C28" s="1" t="s">
        <v>43</v>
      </c>
      <c r="D28" s="1" t="s">
        <v>16</v>
      </c>
      <c r="E28" s="1">
        <v>5361</v>
      </c>
      <c r="F28" s="1">
        <v>4464</v>
      </c>
      <c r="G28" s="1">
        <v>4405</v>
      </c>
      <c r="H28" s="1">
        <v>59</v>
      </c>
      <c r="I28" s="1">
        <v>0</v>
      </c>
      <c r="J28" s="1">
        <v>1</v>
      </c>
      <c r="K28" s="1">
        <v>10</v>
      </c>
      <c r="L28" s="1">
        <v>0</v>
      </c>
      <c r="M28" s="1">
        <v>0</v>
      </c>
    </row>
    <row r="29" spans="1:13" x14ac:dyDescent="0.25">
      <c r="A29" s="1" t="str">
        <f>"320703"</f>
        <v>320703</v>
      </c>
      <c r="B29" s="1" t="s">
        <v>45</v>
      </c>
      <c r="C29" s="1" t="s">
        <v>43</v>
      </c>
      <c r="D29" s="1" t="s">
        <v>16</v>
      </c>
      <c r="E29" s="1">
        <v>12523</v>
      </c>
      <c r="F29" s="1">
        <v>10633</v>
      </c>
      <c r="G29" s="1">
        <v>10503</v>
      </c>
      <c r="H29" s="1">
        <v>130</v>
      </c>
      <c r="I29" s="1">
        <v>4</v>
      </c>
      <c r="J29" s="1">
        <v>0</v>
      </c>
      <c r="K29" s="1">
        <v>25</v>
      </c>
      <c r="L29" s="1">
        <v>0</v>
      </c>
      <c r="M29" s="1">
        <v>0</v>
      </c>
    </row>
    <row r="30" spans="1:13" x14ac:dyDescent="0.25">
      <c r="A30" s="1" t="str">
        <f>"320704"</f>
        <v>320704</v>
      </c>
      <c r="B30" s="1" t="s">
        <v>46</v>
      </c>
      <c r="C30" s="1" t="s">
        <v>43</v>
      </c>
      <c r="D30" s="1" t="s">
        <v>16</v>
      </c>
      <c r="E30" s="1">
        <v>5643</v>
      </c>
      <c r="F30" s="1">
        <v>4872</v>
      </c>
      <c r="G30" s="1">
        <v>4733</v>
      </c>
      <c r="H30" s="1">
        <v>139</v>
      </c>
      <c r="I30" s="1">
        <v>5</v>
      </c>
      <c r="J30" s="1">
        <v>0</v>
      </c>
      <c r="K30" s="1">
        <v>9</v>
      </c>
      <c r="L30" s="1">
        <v>0</v>
      </c>
      <c r="M30" s="1">
        <v>0</v>
      </c>
    </row>
    <row r="31" spans="1:13" x14ac:dyDescent="0.25">
      <c r="A31" s="1" t="str">
        <f>"320705"</f>
        <v>320705</v>
      </c>
      <c r="B31" s="1" t="s">
        <v>47</v>
      </c>
      <c r="C31" s="1" t="s">
        <v>43</v>
      </c>
      <c r="D31" s="1" t="s">
        <v>16</v>
      </c>
      <c r="E31" s="1">
        <v>3859</v>
      </c>
      <c r="F31" s="1">
        <v>3191</v>
      </c>
      <c r="G31" s="1">
        <v>3151</v>
      </c>
      <c r="H31" s="1">
        <v>40</v>
      </c>
      <c r="I31" s="1">
        <v>3</v>
      </c>
      <c r="J31" s="1">
        <v>0</v>
      </c>
      <c r="K31" s="1">
        <v>3</v>
      </c>
      <c r="L31" s="1">
        <v>0</v>
      </c>
      <c r="M31" s="1">
        <v>0</v>
      </c>
    </row>
    <row r="32" spans="1:13" x14ac:dyDescent="0.25">
      <c r="A32" s="1" t="str">
        <f>"320706"</f>
        <v>320706</v>
      </c>
      <c r="B32" s="1" t="s">
        <v>48</v>
      </c>
      <c r="C32" s="1" t="s">
        <v>43</v>
      </c>
      <c r="D32" s="1" t="s">
        <v>16</v>
      </c>
      <c r="E32" s="1">
        <v>11056</v>
      </c>
      <c r="F32" s="1">
        <v>9211</v>
      </c>
      <c r="G32" s="1">
        <v>9027</v>
      </c>
      <c r="H32" s="1">
        <v>184</v>
      </c>
      <c r="I32" s="1">
        <v>3</v>
      </c>
      <c r="J32" s="1">
        <v>0</v>
      </c>
      <c r="K32" s="1">
        <v>22</v>
      </c>
      <c r="L32" s="1">
        <v>0</v>
      </c>
      <c r="M32" s="1">
        <v>0</v>
      </c>
    </row>
    <row r="33" spans="1:13" s="3" customFormat="1" x14ac:dyDescent="0.25">
      <c r="A33" s="2" t="s">
        <v>49</v>
      </c>
      <c r="B33" s="2"/>
      <c r="C33" s="2"/>
      <c r="D33" s="2"/>
      <c r="E33" s="2">
        <v>58447</v>
      </c>
      <c r="F33" s="2">
        <v>48454</v>
      </c>
      <c r="G33" s="2">
        <v>48036</v>
      </c>
      <c r="H33" s="2">
        <v>418</v>
      </c>
      <c r="I33" s="2">
        <v>5</v>
      </c>
      <c r="J33" s="2">
        <v>0</v>
      </c>
      <c r="K33" s="2">
        <v>132</v>
      </c>
      <c r="L33" s="2">
        <v>0</v>
      </c>
      <c r="M33" s="2">
        <v>0</v>
      </c>
    </row>
    <row r="34" spans="1:13" x14ac:dyDescent="0.25">
      <c r="A34" s="1" t="str">
        <f>"321001"</f>
        <v>321001</v>
      </c>
      <c r="B34" s="1" t="s">
        <v>50</v>
      </c>
      <c r="C34" s="1" t="s">
        <v>51</v>
      </c>
      <c r="D34" s="1" t="s">
        <v>16</v>
      </c>
      <c r="E34" s="1">
        <v>16965</v>
      </c>
      <c r="F34" s="1">
        <v>14125</v>
      </c>
      <c r="G34" s="1">
        <v>14026</v>
      </c>
      <c r="H34" s="1">
        <v>99</v>
      </c>
      <c r="I34" s="1">
        <v>3</v>
      </c>
      <c r="J34" s="1">
        <v>0</v>
      </c>
      <c r="K34" s="1">
        <v>37</v>
      </c>
      <c r="L34" s="1">
        <v>0</v>
      </c>
      <c r="M34" s="1">
        <v>0</v>
      </c>
    </row>
    <row r="35" spans="1:13" x14ac:dyDescent="0.25">
      <c r="A35" s="1" t="str">
        <f>"321002"</f>
        <v>321002</v>
      </c>
      <c r="B35" s="1" t="s">
        <v>52</v>
      </c>
      <c r="C35" s="1" t="s">
        <v>51</v>
      </c>
      <c r="D35" s="1" t="s">
        <v>16</v>
      </c>
      <c r="E35" s="1">
        <v>2641</v>
      </c>
      <c r="F35" s="1">
        <v>2149</v>
      </c>
      <c r="G35" s="1">
        <v>2135</v>
      </c>
      <c r="H35" s="1">
        <v>14</v>
      </c>
      <c r="I35" s="1">
        <v>0</v>
      </c>
      <c r="J35" s="1">
        <v>0</v>
      </c>
      <c r="K35" s="1">
        <v>14</v>
      </c>
      <c r="L35" s="1">
        <v>0</v>
      </c>
      <c r="M35" s="1">
        <v>0</v>
      </c>
    </row>
    <row r="36" spans="1:13" x14ac:dyDescent="0.25">
      <c r="A36" s="1" t="str">
        <f>"321003"</f>
        <v>321003</v>
      </c>
      <c r="B36" s="1" t="s">
        <v>53</v>
      </c>
      <c r="C36" s="1" t="s">
        <v>51</v>
      </c>
      <c r="D36" s="1" t="s">
        <v>16</v>
      </c>
      <c r="E36" s="1">
        <v>18136</v>
      </c>
      <c r="F36" s="1">
        <v>14954</v>
      </c>
      <c r="G36" s="1">
        <v>14796</v>
      </c>
      <c r="H36" s="1">
        <v>158</v>
      </c>
      <c r="I36" s="1">
        <v>0</v>
      </c>
      <c r="J36" s="1">
        <v>0</v>
      </c>
      <c r="K36" s="1">
        <v>37</v>
      </c>
      <c r="L36" s="1">
        <v>0</v>
      </c>
      <c r="M36" s="1">
        <v>0</v>
      </c>
    </row>
    <row r="37" spans="1:13" x14ac:dyDescent="0.25">
      <c r="A37" s="1" t="str">
        <f>"321004"</f>
        <v>321004</v>
      </c>
      <c r="B37" s="1" t="s">
        <v>54</v>
      </c>
      <c r="C37" s="1" t="s">
        <v>51</v>
      </c>
      <c r="D37" s="1" t="s">
        <v>16</v>
      </c>
      <c r="E37" s="1">
        <v>17482</v>
      </c>
      <c r="F37" s="1">
        <v>14638</v>
      </c>
      <c r="G37" s="1">
        <v>14583</v>
      </c>
      <c r="H37" s="1">
        <v>55</v>
      </c>
      <c r="I37" s="1">
        <v>0</v>
      </c>
      <c r="J37" s="1">
        <v>0</v>
      </c>
      <c r="K37" s="1">
        <v>37</v>
      </c>
      <c r="L37" s="1">
        <v>0</v>
      </c>
      <c r="M37" s="1">
        <v>0</v>
      </c>
    </row>
    <row r="38" spans="1:13" x14ac:dyDescent="0.25">
      <c r="A38" s="1" t="str">
        <f>"321005"</f>
        <v>321005</v>
      </c>
      <c r="B38" s="1" t="s">
        <v>55</v>
      </c>
      <c r="C38" s="1" t="s">
        <v>51</v>
      </c>
      <c r="D38" s="1" t="s">
        <v>16</v>
      </c>
      <c r="E38" s="1">
        <v>3223</v>
      </c>
      <c r="F38" s="1">
        <v>2588</v>
      </c>
      <c r="G38" s="1">
        <v>2496</v>
      </c>
      <c r="H38" s="1">
        <v>92</v>
      </c>
      <c r="I38" s="1">
        <v>2</v>
      </c>
      <c r="J38" s="1">
        <v>0</v>
      </c>
      <c r="K38" s="1">
        <v>7</v>
      </c>
      <c r="L38" s="1">
        <v>0</v>
      </c>
      <c r="M38" s="1">
        <v>0</v>
      </c>
    </row>
    <row r="39" spans="1:13" s="3" customFormat="1" x14ac:dyDescent="0.25">
      <c r="A39" s="2" t="s">
        <v>56</v>
      </c>
      <c r="B39" s="2"/>
      <c r="C39" s="2"/>
      <c r="D39" s="2"/>
      <c r="E39" s="2">
        <v>78479</v>
      </c>
      <c r="F39" s="2">
        <v>62819</v>
      </c>
      <c r="G39" s="2">
        <v>61658</v>
      </c>
      <c r="H39" s="2">
        <v>1161</v>
      </c>
      <c r="I39" s="2">
        <v>26</v>
      </c>
      <c r="J39" s="2">
        <v>1</v>
      </c>
      <c r="K39" s="2">
        <v>148</v>
      </c>
      <c r="L39" s="2">
        <v>0</v>
      </c>
      <c r="M39" s="2">
        <v>0</v>
      </c>
    </row>
    <row r="40" spans="1:13" x14ac:dyDescent="0.25">
      <c r="A40" s="1" t="str">
        <f>"321101"</f>
        <v>321101</v>
      </c>
      <c r="B40" s="1" t="s">
        <v>57</v>
      </c>
      <c r="C40" s="1" t="s">
        <v>58</v>
      </c>
      <c r="D40" s="1" t="s">
        <v>16</v>
      </c>
      <c r="E40" s="1">
        <v>27435</v>
      </c>
      <c r="F40" s="1">
        <v>21232</v>
      </c>
      <c r="G40" s="1">
        <v>20696</v>
      </c>
      <c r="H40" s="1">
        <v>536</v>
      </c>
      <c r="I40" s="1">
        <v>12</v>
      </c>
      <c r="J40" s="1">
        <v>1</v>
      </c>
      <c r="K40" s="1">
        <v>22</v>
      </c>
      <c r="L40" s="1">
        <v>0</v>
      </c>
      <c r="M40" s="1">
        <v>0</v>
      </c>
    </row>
    <row r="41" spans="1:13" x14ac:dyDescent="0.25">
      <c r="A41" s="1" t="str">
        <f>"321102"</f>
        <v>321102</v>
      </c>
      <c r="B41" s="1" t="s">
        <v>59</v>
      </c>
      <c r="C41" s="1" t="s">
        <v>58</v>
      </c>
      <c r="D41" s="1" t="s">
        <v>16</v>
      </c>
      <c r="E41" s="1">
        <v>13806</v>
      </c>
      <c r="F41" s="1">
        <v>10704</v>
      </c>
      <c r="G41" s="1">
        <v>10451</v>
      </c>
      <c r="H41" s="1">
        <v>253</v>
      </c>
      <c r="I41" s="1">
        <v>4</v>
      </c>
      <c r="J41" s="1">
        <v>0</v>
      </c>
      <c r="K41" s="1">
        <v>17</v>
      </c>
      <c r="L41" s="1">
        <v>0</v>
      </c>
      <c r="M41" s="1">
        <v>0</v>
      </c>
    </row>
    <row r="42" spans="1:13" x14ac:dyDescent="0.25">
      <c r="A42" s="1" t="str">
        <f>"321103"</f>
        <v>321103</v>
      </c>
      <c r="B42" s="1" t="s">
        <v>60</v>
      </c>
      <c r="C42" s="1" t="s">
        <v>58</v>
      </c>
      <c r="D42" s="1" t="s">
        <v>16</v>
      </c>
      <c r="E42" s="1">
        <v>1499</v>
      </c>
      <c r="F42" s="1">
        <v>1279</v>
      </c>
      <c r="G42" s="1">
        <v>1203</v>
      </c>
      <c r="H42" s="1">
        <v>76</v>
      </c>
      <c r="I42" s="1">
        <v>6</v>
      </c>
      <c r="J42" s="1">
        <v>0</v>
      </c>
      <c r="K42" s="1">
        <v>3</v>
      </c>
      <c r="L42" s="1">
        <v>0</v>
      </c>
      <c r="M42" s="1">
        <v>0</v>
      </c>
    </row>
    <row r="43" spans="1:13" x14ac:dyDescent="0.25">
      <c r="A43" s="1" t="str">
        <f>"321104"</f>
        <v>321104</v>
      </c>
      <c r="B43" s="1" t="s">
        <v>61</v>
      </c>
      <c r="C43" s="1" t="s">
        <v>58</v>
      </c>
      <c r="D43" s="1" t="s">
        <v>16</v>
      </c>
      <c r="E43" s="1">
        <v>35739</v>
      </c>
      <c r="F43" s="1">
        <v>29604</v>
      </c>
      <c r="G43" s="1">
        <v>29308</v>
      </c>
      <c r="H43" s="1">
        <v>296</v>
      </c>
      <c r="I43" s="1">
        <v>4</v>
      </c>
      <c r="J43" s="1">
        <v>0</v>
      </c>
      <c r="K43" s="1">
        <v>106</v>
      </c>
      <c r="L43" s="1">
        <v>0</v>
      </c>
      <c r="M43" s="1">
        <v>0</v>
      </c>
    </row>
    <row r="44" spans="1:13" s="3" customFormat="1" x14ac:dyDescent="0.25">
      <c r="A44" s="2" t="s">
        <v>62</v>
      </c>
      <c r="B44" s="2"/>
      <c r="C44" s="2"/>
      <c r="D44" s="2"/>
      <c r="E44" s="2">
        <v>35017</v>
      </c>
      <c r="F44" s="2">
        <v>28963</v>
      </c>
      <c r="G44" s="2">
        <v>28589</v>
      </c>
      <c r="H44" s="2">
        <v>374</v>
      </c>
      <c r="I44" s="2">
        <v>0</v>
      </c>
      <c r="J44" s="2">
        <v>0</v>
      </c>
      <c r="K44" s="2">
        <v>71</v>
      </c>
      <c r="L44" s="2">
        <v>0</v>
      </c>
      <c r="M44" s="2">
        <v>0</v>
      </c>
    </row>
    <row r="45" spans="1:13" x14ac:dyDescent="0.25">
      <c r="A45" s="1" t="str">
        <f>"321201"</f>
        <v>321201</v>
      </c>
      <c r="B45" s="1" t="s">
        <v>63</v>
      </c>
      <c r="C45" s="1" t="s">
        <v>64</v>
      </c>
      <c r="D45" s="1" t="s">
        <v>16</v>
      </c>
      <c r="E45" s="1">
        <v>2932</v>
      </c>
      <c r="F45" s="1">
        <v>2402</v>
      </c>
      <c r="G45" s="1">
        <v>2349</v>
      </c>
      <c r="H45" s="1">
        <v>53</v>
      </c>
      <c r="I45" s="1">
        <v>0</v>
      </c>
      <c r="J45" s="1">
        <v>0</v>
      </c>
      <c r="K45" s="1">
        <v>6</v>
      </c>
      <c r="L45" s="1">
        <v>0</v>
      </c>
      <c r="M45" s="1">
        <v>0</v>
      </c>
    </row>
    <row r="46" spans="1:13" x14ac:dyDescent="0.25">
      <c r="A46" s="1" t="str">
        <f>"321202"</f>
        <v>321202</v>
      </c>
      <c r="B46" s="1" t="s">
        <v>65</v>
      </c>
      <c r="C46" s="1" t="s">
        <v>64</v>
      </c>
      <c r="D46" s="1" t="s">
        <v>16</v>
      </c>
      <c r="E46" s="1">
        <v>2336</v>
      </c>
      <c r="F46" s="1">
        <v>1882</v>
      </c>
      <c r="G46" s="1">
        <v>1812</v>
      </c>
      <c r="H46" s="1">
        <v>70</v>
      </c>
      <c r="I46" s="1">
        <v>0</v>
      </c>
      <c r="J46" s="1">
        <v>0</v>
      </c>
      <c r="K46" s="1">
        <v>1</v>
      </c>
      <c r="L46" s="1">
        <v>0</v>
      </c>
      <c r="M46" s="1">
        <v>0</v>
      </c>
    </row>
    <row r="47" spans="1:13" x14ac:dyDescent="0.25">
      <c r="A47" s="1" t="str">
        <f>"321203"</f>
        <v>321203</v>
      </c>
      <c r="B47" s="1" t="s">
        <v>66</v>
      </c>
      <c r="C47" s="1" t="s">
        <v>64</v>
      </c>
      <c r="D47" s="1" t="s">
        <v>16</v>
      </c>
      <c r="E47" s="1">
        <v>5136</v>
      </c>
      <c r="F47" s="1">
        <v>4265</v>
      </c>
      <c r="G47" s="1">
        <v>4236</v>
      </c>
      <c r="H47" s="1">
        <v>29</v>
      </c>
      <c r="I47" s="1">
        <v>0</v>
      </c>
      <c r="J47" s="1">
        <v>0</v>
      </c>
      <c r="K47" s="1">
        <v>12</v>
      </c>
      <c r="L47" s="1">
        <v>0</v>
      </c>
      <c r="M47" s="1">
        <v>0</v>
      </c>
    </row>
    <row r="48" spans="1:13" x14ac:dyDescent="0.25">
      <c r="A48" s="1" t="str">
        <f>"321204"</f>
        <v>321204</v>
      </c>
      <c r="B48" s="1" t="s">
        <v>67</v>
      </c>
      <c r="C48" s="1" t="s">
        <v>64</v>
      </c>
      <c r="D48" s="1" t="s">
        <v>16</v>
      </c>
      <c r="E48" s="1">
        <v>4589</v>
      </c>
      <c r="F48" s="1">
        <v>3747</v>
      </c>
      <c r="G48" s="1">
        <v>3712</v>
      </c>
      <c r="H48" s="1">
        <v>35</v>
      </c>
      <c r="I48" s="1">
        <v>0</v>
      </c>
      <c r="J48" s="1">
        <v>0</v>
      </c>
      <c r="K48" s="1">
        <v>9</v>
      </c>
      <c r="L48" s="1">
        <v>0</v>
      </c>
      <c r="M48" s="1">
        <v>0</v>
      </c>
    </row>
    <row r="49" spans="1:13" x14ac:dyDescent="0.25">
      <c r="A49" s="1" t="str">
        <f>"321205"</f>
        <v>321205</v>
      </c>
      <c r="B49" s="1" t="s">
        <v>68</v>
      </c>
      <c r="C49" s="1" t="s">
        <v>64</v>
      </c>
      <c r="D49" s="1" t="s">
        <v>16</v>
      </c>
      <c r="E49" s="1">
        <v>16929</v>
      </c>
      <c r="F49" s="1">
        <v>14141</v>
      </c>
      <c r="G49" s="1">
        <v>13997</v>
      </c>
      <c r="H49" s="1">
        <v>144</v>
      </c>
      <c r="I49" s="1">
        <v>0</v>
      </c>
      <c r="J49" s="1">
        <v>0</v>
      </c>
      <c r="K49" s="1">
        <v>33</v>
      </c>
      <c r="L49" s="1">
        <v>0</v>
      </c>
      <c r="M49" s="1">
        <v>0</v>
      </c>
    </row>
    <row r="50" spans="1:13" x14ac:dyDescent="0.25">
      <c r="A50" s="1" t="str">
        <f>"321206"</f>
        <v>321206</v>
      </c>
      <c r="B50" s="1" t="s">
        <v>69</v>
      </c>
      <c r="C50" s="1" t="s">
        <v>64</v>
      </c>
      <c r="D50" s="1" t="s">
        <v>16</v>
      </c>
      <c r="E50" s="1">
        <v>3095</v>
      </c>
      <c r="F50" s="1">
        <v>2526</v>
      </c>
      <c r="G50" s="1">
        <v>2483</v>
      </c>
      <c r="H50" s="1">
        <v>43</v>
      </c>
      <c r="I50" s="1">
        <v>0</v>
      </c>
      <c r="J50" s="1">
        <v>0</v>
      </c>
      <c r="K50" s="1">
        <v>10</v>
      </c>
      <c r="L50" s="1">
        <v>0</v>
      </c>
      <c r="M50" s="1">
        <v>0</v>
      </c>
    </row>
    <row r="51" spans="1:13" s="3" customFormat="1" x14ac:dyDescent="0.25">
      <c r="A51" s="2" t="s">
        <v>70</v>
      </c>
      <c r="B51" s="2"/>
      <c r="C51" s="2"/>
      <c r="D51" s="2"/>
      <c r="E51" s="2">
        <v>109872</v>
      </c>
      <c r="F51" s="2">
        <v>90062</v>
      </c>
      <c r="G51" s="2">
        <v>88752</v>
      </c>
      <c r="H51" s="2">
        <v>1310</v>
      </c>
      <c r="I51" s="2">
        <v>12</v>
      </c>
      <c r="J51" s="2">
        <v>1</v>
      </c>
      <c r="K51" s="2">
        <v>224</v>
      </c>
      <c r="L51" s="2">
        <v>0</v>
      </c>
      <c r="M51" s="2">
        <v>0</v>
      </c>
    </row>
    <row r="52" spans="1:13" x14ac:dyDescent="0.25">
      <c r="A52" s="1" t="str">
        <f>"321401"</f>
        <v>321401</v>
      </c>
      <c r="B52" s="1" t="s">
        <v>71</v>
      </c>
      <c r="C52" s="1" t="s">
        <v>72</v>
      </c>
      <c r="D52" s="1" t="s">
        <v>16</v>
      </c>
      <c r="E52" s="1">
        <v>58163</v>
      </c>
      <c r="F52" s="1">
        <v>48472</v>
      </c>
      <c r="G52" s="1">
        <v>48098</v>
      </c>
      <c r="H52" s="1">
        <v>374</v>
      </c>
      <c r="I52" s="1">
        <v>0</v>
      </c>
      <c r="J52" s="1">
        <v>0</v>
      </c>
      <c r="K52" s="1">
        <v>113</v>
      </c>
      <c r="L52" s="1">
        <v>0</v>
      </c>
      <c r="M52" s="1">
        <v>0</v>
      </c>
    </row>
    <row r="53" spans="1:13" x14ac:dyDescent="0.25">
      <c r="A53" s="1" t="str">
        <f>"321402"</f>
        <v>321402</v>
      </c>
      <c r="B53" s="1" t="s">
        <v>73</v>
      </c>
      <c r="C53" s="1" t="s">
        <v>72</v>
      </c>
      <c r="D53" s="1" t="s">
        <v>16</v>
      </c>
      <c r="E53" s="1">
        <v>5384</v>
      </c>
      <c r="F53" s="1">
        <v>4401</v>
      </c>
      <c r="G53" s="1">
        <v>4307</v>
      </c>
      <c r="H53" s="1">
        <v>94</v>
      </c>
      <c r="I53" s="1">
        <v>0</v>
      </c>
      <c r="J53" s="1">
        <v>0</v>
      </c>
      <c r="K53" s="1">
        <v>12</v>
      </c>
      <c r="L53" s="1">
        <v>0</v>
      </c>
      <c r="M53" s="1">
        <v>0</v>
      </c>
    </row>
    <row r="54" spans="1:13" x14ac:dyDescent="0.25">
      <c r="A54" s="1" t="str">
        <f>"321403"</f>
        <v>321403</v>
      </c>
      <c r="B54" s="1" t="s">
        <v>74</v>
      </c>
      <c r="C54" s="1" t="s">
        <v>72</v>
      </c>
      <c r="D54" s="1" t="s">
        <v>16</v>
      </c>
      <c r="E54" s="1">
        <v>4278</v>
      </c>
      <c r="F54" s="1">
        <v>3574</v>
      </c>
      <c r="G54" s="1">
        <v>3513</v>
      </c>
      <c r="H54" s="1">
        <v>61</v>
      </c>
      <c r="I54" s="1">
        <v>1</v>
      </c>
      <c r="J54" s="1">
        <v>0</v>
      </c>
      <c r="K54" s="1">
        <v>13</v>
      </c>
      <c r="L54" s="1">
        <v>0</v>
      </c>
      <c r="M54" s="1">
        <v>0</v>
      </c>
    </row>
    <row r="55" spans="1:13" x14ac:dyDescent="0.25">
      <c r="A55" s="1" t="str">
        <f>"321404"</f>
        <v>321404</v>
      </c>
      <c r="B55" s="1" t="s">
        <v>75</v>
      </c>
      <c r="C55" s="1" t="s">
        <v>72</v>
      </c>
      <c r="D55" s="1" t="s">
        <v>16</v>
      </c>
      <c r="E55" s="1">
        <v>6834</v>
      </c>
      <c r="F55" s="1">
        <v>5568</v>
      </c>
      <c r="G55" s="1">
        <v>5525</v>
      </c>
      <c r="H55" s="1">
        <v>43</v>
      </c>
      <c r="I55" s="1">
        <v>0</v>
      </c>
      <c r="J55" s="1">
        <v>0</v>
      </c>
      <c r="K55" s="1">
        <v>21</v>
      </c>
      <c r="L55" s="1">
        <v>0</v>
      </c>
      <c r="M55" s="1">
        <v>0</v>
      </c>
    </row>
    <row r="56" spans="1:13" x14ac:dyDescent="0.25">
      <c r="A56" s="1" t="str">
        <f>"321405"</f>
        <v>321405</v>
      </c>
      <c r="B56" s="1" t="s">
        <v>76</v>
      </c>
      <c r="C56" s="1" t="s">
        <v>72</v>
      </c>
      <c r="D56" s="1" t="s">
        <v>16</v>
      </c>
      <c r="E56" s="1">
        <v>3126</v>
      </c>
      <c r="F56" s="1">
        <v>2621</v>
      </c>
      <c r="G56" s="1">
        <v>2519</v>
      </c>
      <c r="H56" s="1">
        <v>102</v>
      </c>
      <c r="I56" s="1">
        <v>2</v>
      </c>
      <c r="J56" s="1">
        <v>0</v>
      </c>
      <c r="K56" s="1">
        <v>12</v>
      </c>
      <c r="L56" s="1">
        <v>0</v>
      </c>
      <c r="M56" s="1">
        <v>0</v>
      </c>
    </row>
    <row r="57" spans="1:13" x14ac:dyDescent="0.25">
      <c r="A57" s="1" t="str">
        <f>"321406"</f>
        <v>321406</v>
      </c>
      <c r="B57" s="1" t="s">
        <v>77</v>
      </c>
      <c r="C57" s="1" t="s">
        <v>72</v>
      </c>
      <c r="D57" s="1" t="s">
        <v>16</v>
      </c>
      <c r="E57" s="1">
        <v>6508</v>
      </c>
      <c r="F57" s="1">
        <v>5218</v>
      </c>
      <c r="G57" s="1">
        <v>4942</v>
      </c>
      <c r="H57" s="1">
        <v>276</v>
      </c>
      <c r="I57" s="1">
        <v>4</v>
      </c>
      <c r="J57" s="1">
        <v>1</v>
      </c>
      <c r="K57" s="1">
        <v>8</v>
      </c>
      <c r="L57" s="1">
        <v>0</v>
      </c>
      <c r="M57" s="1">
        <v>0</v>
      </c>
    </row>
    <row r="58" spans="1:13" x14ac:dyDescent="0.25">
      <c r="A58" s="1" t="str">
        <f>"321408"</f>
        <v>321408</v>
      </c>
      <c r="B58" s="1" t="s">
        <v>78</v>
      </c>
      <c r="C58" s="1" t="s">
        <v>72</v>
      </c>
      <c r="D58" s="1" t="s">
        <v>16</v>
      </c>
      <c r="E58" s="1">
        <v>2804</v>
      </c>
      <c r="F58" s="1">
        <v>2313</v>
      </c>
      <c r="G58" s="1">
        <v>2269</v>
      </c>
      <c r="H58" s="1">
        <v>44</v>
      </c>
      <c r="I58" s="1">
        <v>0</v>
      </c>
      <c r="J58" s="1">
        <v>0</v>
      </c>
      <c r="K58" s="1">
        <v>3</v>
      </c>
      <c r="L58" s="1">
        <v>0</v>
      </c>
      <c r="M58" s="1">
        <v>0</v>
      </c>
    </row>
    <row r="59" spans="1:13" x14ac:dyDescent="0.25">
      <c r="A59" s="1" t="str">
        <f>"321409"</f>
        <v>321409</v>
      </c>
      <c r="B59" s="1" t="s">
        <v>79</v>
      </c>
      <c r="C59" s="1" t="s">
        <v>72</v>
      </c>
      <c r="D59" s="1" t="s">
        <v>16</v>
      </c>
      <c r="E59" s="1">
        <v>3467</v>
      </c>
      <c r="F59" s="1">
        <v>2783</v>
      </c>
      <c r="G59" s="1">
        <v>2717</v>
      </c>
      <c r="H59" s="1">
        <v>66</v>
      </c>
      <c r="I59" s="1">
        <v>1</v>
      </c>
      <c r="J59" s="1">
        <v>0</v>
      </c>
      <c r="K59" s="1">
        <v>9</v>
      </c>
      <c r="L59" s="1">
        <v>0</v>
      </c>
      <c r="M59" s="1">
        <v>0</v>
      </c>
    </row>
    <row r="60" spans="1:13" x14ac:dyDescent="0.25">
      <c r="A60" s="1" t="str">
        <f>"321410"</f>
        <v>321410</v>
      </c>
      <c r="B60" s="1" t="s">
        <v>80</v>
      </c>
      <c r="C60" s="1" t="s">
        <v>72</v>
      </c>
      <c r="D60" s="1" t="s">
        <v>16</v>
      </c>
      <c r="E60" s="1">
        <v>15425</v>
      </c>
      <c r="F60" s="1">
        <v>11986</v>
      </c>
      <c r="G60" s="1">
        <v>11762</v>
      </c>
      <c r="H60" s="1">
        <v>224</v>
      </c>
      <c r="I60" s="1">
        <v>4</v>
      </c>
      <c r="J60" s="1">
        <v>0</v>
      </c>
      <c r="K60" s="1">
        <v>25</v>
      </c>
      <c r="L60" s="1">
        <v>0</v>
      </c>
      <c r="M60" s="1">
        <v>0</v>
      </c>
    </row>
    <row r="61" spans="1:13" x14ac:dyDescent="0.25">
      <c r="A61" s="1" t="str">
        <f>"321411"</f>
        <v>321411</v>
      </c>
      <c r="B61" s="1" t="s">
        <v>81</v>
      </c>
      <c r="C61" s="1" t="s">
        <v>72</v>
      </c>
      <c r="D61" s="1" t="s">
        <v>16</v>
      </c>
      <c r="E61" s="1">
        <v>3883</v>
      </c>
      <c r="F61" s="1">
        <v>3126</v>
      </c>
      <c r="G61" s="1">
        <v>3100</v>
      </c>
      <c r="H61" s="1">
        <v>26</v>
      </c>
      <c r="I61" s="1">
        <v>0</v>
      </c>
      <c r="J61" s="1">
        <v>0</v>
      </c>
      <c r="K61" s="1">
        <v>8</v>
      </c>
      <c r="L61" s="1">
        <v>0</v>
      </c>
      <c r="M61" s="1">
        <v>0</v>
      </c>
    </row>
    <row r="62" spans="1:13" s="3" customFormat="1" x14ac:dyDescent="0.25">
      <c r="A62" s="2" t="s">
        <v>82</v>
      </c>
      <c r="B62" s="2"/>
      <c r="C62" s="2"/>
      <c r="D62" s="2"/>
      <c r="E62" s="2">
        <v>31967</v>
      </c>
      <c r="F62" s="2">
        <v>26445</v>
      </c>
      <c r="G62" s="2">
        <v>26058</v>
      </c>
      <c r="H62" s="2">
        <v>387</v>
      </c>
      <c r="I62" s="2">
        <v>2</v>
      </c>
      <c r="J62" s="2">
        <v>0</v>
      </c>
      <c r="K62" s="2">
        <v>154</v>
      </c>
      <c r="L62" s="2">
        <v>0</v>
      </c>
      <c r="M62" s="2">
        <v>0</v>
      </c>
    </row>
    <row r="63" spans="1:13" x14ac:dyDescent="0.25">
      <c r="A63" s="1" t="str">
        <f>"321801"</f>
        <v>321801</v>
      </c>
      <c r="B63" s="1" t="s">
        <v>83</v>
      </c>
      <c r="C63" s="1" t="s">
        <v>84</v>
      </c>
      <c r="D63" s="1" t="s">
        <v>16</v>
      </c>
      <c r="E63" s="1">
        <v>3736</v>
      </c>
      <c r="F63" s="1">
        <v>3084</v>
      </c>
      <c r="G63" s="1">
        <v>3025</v>
      </c>
      <c r="H63" s="1">
        <v>59</v>
      </c>
      <c r="I63" s="1">
        <v>0</v>
      </c>
      <c r="J63" s="1">
        <v>0</v>
      </c>
      <c r="K63" s="1">
        <v>12</v>
      </c>
      <c r="L63" s="1">
        <v>0</v>
      </c>
      <c r="M63" s="1">
        <v>0</v>
      </c>
    </row>
    <row r="64" spans="1:13" x14ac:dyDescent="0.25">
      <c r="A64" s="1" t="str">
        <f>"321802"</f>
        <v>321802</v>
      </c>
      <c r="B64" s="1" t="s">
        <v>85</v>
      </c>
      <c r="C64" s="1" t="s">
        <v>84</v>
      </c>
      <c r="D64" s="1" t="s">
        <v>16</v>
      </c>
      <c r="E64" s="1">
        <v>11954</v>
      </c>
      <c r="F64" s="1">
        <v>9985</v>
      </c>
      <c r="G64" s="1">
        <v>9884</v>
      </c>
      <c r="H64" s="1">
        <v>101</v>
      </c>
      <c r="I64" s="1">
        <v>1</v>
      </c>
      <c r="J64" s="1">
        <v>0</v>
      </c>
      <c r="K64" s="1">
        <v>28</v>
      </c>
      <c r="L64" s="1">
        <v>0</v>
      </c>
      <c r="M64" s="1">
        <v>0</v>
      </c>
    </row>
    <row r="65" spans="1:13" x14ac:dyDescent="0.25">
      <c r="A65" s="1" t="str">
        <f>"321803"</f>
        <v>321803</v>
      </c>
      <c r="B65" s="1" t="s">
        <v>86</v>
      </c>
      <c r="C65" s="1" t="s">
        <v>84</v>
      </c>
      <c r="D65" s="1" t="s">
        <v>16</v>
      </c>
      <c r="E65" s="1">
        <v>3216</v>
      </c>
      <c r="F65" s="1">
        <v>2643</v>
      </c>
      <c r="G65" s="1">
        <v>2594</v>
      </c>
      <c r="H65" s="1">
        <v>49</v>
      </c>
      <c r="I65" s="1">
        <v>0</v>
      </c>
      <c r="J65" s="1">
        <v>0</v>
      </c>
      <c r="K65" s="1">
        <v>3</v>
      </c>
      <c r="L65" s="1">
        <v>0</v>
      </c>
      <c r="M65" s="1">
        <v>0</v>
      </c>
    </row>
    <row r="66" spans="1:13" x14ac:dyDescent="0.25">
      <c r="A66" s="1" t="str">
        <f>"321804"</f>
        <v>321804</v>
      </c>
      <c r="B66" s="1" t="s">
        <v>87</v>
      </c>
      <c r="C66" s="1" t="s">
        <v>84</v>
      </c>
      <c r="D66" s="1" t="s">
        <v>16</v>
      </c>
      <c r="E66" s="1">
        <v>6816</v>
      </c>
      <c r="F66" s="1">
        <v>5563</v>
      </c>
      <c r="G66" s="1">
        <v>5485</v>
      </c>
      <c r="H66" s="1">
        <v>78</v>
      </c>
      <c r="I66" s="1">
        <v>1</v>
      </c>
      <c r="J66" s="1">
        <v>0</v>
      </c>
      <c r="K66" s="1">
        <v>97</v>
      </c>
      <c r="L66" s="1">
        <v>0</v>
      </c>
      <c r="M66" s="1">
        <v>0</v>
      </c>
    </row>
    <row r="67" spans="1:13" x14ac:dyDescent="0.25">
      <c r="A67" s="1" t="str">
        <f>"321805"</f>
        <v>321805</v>
      </c>
      <c r="B67" s="1" t="s">
        <v>88</v>
      </c>
      <c r="C67" s="1" t="s">
        <v>84</v>
      </c>
      <c r="D67" s="1" t="s">
        <v>16</v>
      </c>
      <c r="E67" s="1">
        <v>6245</v>
      </c>
      <c r="F67" s="1">
        <v>5170</v>
      </c>
      <c r="G67" s="1">
        <v>5070</v>
      </c>
      <c r="H67" s="1">
        <v>100</v>
      </c>
      <c r="I67" s="1">
        <v>0</v>
      </c>
      <c r="J67" s="1">
        <v>0</v>
      </c>
      <c r="K67" s="1">
        <v>14</v>
      </c>
      <c r="L67" s="1">
        <v>0</v>
      </c>
      <c r="M67" s="1">
        <v>0</v>
      </c>
    </row>
    <row r="68" spans="1:13" s="3" customFormat="1" x14ac:dyDescent="0.25">
      <c r="A68" s="2" t="s">
        <v>89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1" t="str">
        <f>"326201"</f>
        <v>326201</v>
      </c>
      <c r="B69" s="1" t="s">
        <v>90</v>
      </c>
      <c r="C69" s="1" t="s">
        <v>16</v>
      </c>
      <c r="D69" s="1" t="s">
        <v>16</v>
      </c>
      <c r="E69" s="1">
        <v>332644</v>
      </c>
      <c r="F69" s="1">
        <v>278109</v>
      </c>
      <c r="G69" s="1">
        <v>273451</v>
      </c>
      <c r="H69" s="1">
        <v>4658</v>
      </c>
      <c r="I69" s="1">
        <v>35</v>
      </c>
      <c r="J69" s="1">
        <v>0</v>
      </c>
      <c r="K69" s="1">
        <v>855</v>
      </c>
      <c r="L69" s="1">
        <v>0</v>
      </c>
      <c r="M69" s="1">
        <v>0</v>
      </c>
    </row>
    <row r="70" spans="1:13" s="3" customFormat="1" x14ac:dyDescent="0.25">
      <c r="A70" s="2" t="s">
        <v>89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1" t="str">
        <f>"326301"</f>
        <v>326301</v>
      </c>
      <c r="B71" s="1" t="s">
        <v>91</v>
      </c>
      <c r="C71" s="1" t="s">
        <v>92</v>
      </c>
      <c r="D71" s="1" t="s">
        <v>16</v>
      </c>
      <c r="E71" s="1">
        <v>34360</v>
      </c>
      <c r="F71" s="1">
        <v>29307</v>
      </c>
      <c r="G71" s="1">
        <v>28868</v>
      </c>
      <c r="H71" s="1">
        <v>439</v>
      </c>
      <c r="I71" s="1">
        <v>6</v>
      </c>
      <c r="J71" s="1">
        <v>0</v>
      </c>
      <c r="K71" s="1">
        <v>58</v>
      </c>
      <c r="L71" s="1">
        <v>0</v>
      </c>
      <c r="M71" s="1">
        <v>0</v>
      </c>
    </row>
    <row r="72" spans="1:13" s="5" customFormat="1" x14ac:dyDescent="0.25">
      <c r="A72" s="4" t="s">
        <v>93</v>
      </c>
      <c r="B72" s="4"/>
      <c r="C72" s="4"/>
      <c r="D72" s="4"/>
      <c r="E72" s="4">
        <v>926059</v>
      </c>
      <c r="F72" s="4">
        <v>766529</v>
      </c>
      <c r="G72" s="4">
        <v>754659</v>
      </c>
      <c r="H72" s="4">
        <v>11870</v>
      </c>
      <c r="I72" s="4">
        <v>129</v>
      </c>
      <c r="J72" s="4">
        <v>4</v>
      </c>
      <c r="K72" s="4">
        <v>2476</v>
      </c>
      <c r="L72" s="4">
        <v>0</v>
      </c>
      <c r="M72" s="4">
        <v>0</v>
      </c>
    </row>
  </sheetData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rejestr_wyborcow_2025_kw_4_2026</vt:lpstr>
      <vt:lpstr>rejestr_wyborcow_2025_kw_4_2026!Obszar_wydruku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Wenc</dc:creator>
  <cp:lastModifiedBy>Ewa Wenc</cp:lastModifiedBy>
  <cp:lastPrinted>2026-01-28T13:29:26Z</cp:lastPrinted>
  <dcterms:created xsi:type="dcterms:W3CDTF">2026-01-28T13:28:15Z</dcterms:created>
  <dcterms:modified xsi:type="dcterms:W3CDTF">2026-01-28T13:29:34Z</dcterms:modified>
</cp:coreProperties>
</file>